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nnis1\Desktop\www-dev2\docs\New Docs in Drupal\"/>
    </mc:Choice>
  </mc:AlternateContent>
  <xr:revisionPtr revIDLastSave="0" documentId="8_{F0AA29E3-788F-4A10-84CB-1E0BE10787BF}" xr6:coauthVersionLast="47" xr6:coauthVersionMax="47" xr10:uidLastSave="{00000000-0000-0000-0000-000000000000}"/>
  <bookViews>
    <workbookView xWindow="-25320" yWindow="285" windowWidth="25440" windowHeight="15390" xr2:uid="{00000000-000D-0000-FFFF-FFFF00000000}"/>
  </bookViews>
  <sheets>
    <sheet name="Budget Details - Salaries" sheetId="14" r:id="rId1"/>
    <sheet name="Budget Details" sheetId="10" r:id="rId2"/>
    <sheet name="Budget_Summary" sheetId="7" r:id="rId3"/>
    <sheet name="Sample Budget Detail-Salaries" sheetId="15" r:id="rId4"/>
    <sheet name="Sample Budget Detail" sheetId="11" r:id="rId5"/>
  </sheets>
  <definedNames>
    <definedName name="Budget_Period">'Budget Details'!$A$1:$I$45</definedName>
    <definedName name="Example_Budget_Narrative">#REF!</definedName>
    <definedName name="Excel_RFP_Budget_Template">#REF!</definedName>
    <definedName name="Exhibit_D___Budget_Summary_for_April_1__2019___June_30__2022">Budget_Summary!$A$1:$C$16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1" l="1"/>
  <c r="F22" i="11"/>
  <c r="F21" i="11"/>
  <c r="E28" i="10"/>
  <c r="E31" i="10"/>
  <c r="F31" i="10" s="1"/>
  <c r="F14" i="10"/>
  <c r="F15" i="10"/>
  <c r="E27" i="10"/>
  <c r="F27" i="10" s="1"/>
  <c r="E30" i="10"/>
  <c r="F30" i="10" s="1"/>
  <c r="E29" i="10"/>
  <c r="F29" i="10" s="1"/>
  <c r="E26" i="10"/>
  <c r="E28" i="11"/>
  <c r="E29" i="11"/>
  <c r="F36" i="10" l="1"/>
  <c r="F37" i="10"/>
  <c r="F38" i="10"/>
  <c r="F39" i="10"/>
  <c r="F38" i="11" l="1"/>
  <c r="F37" i="11"/>
  <c r="F36" i="11"/>
  <c r="F39" i="11"/>
  <c r="E31" i="11"/>
  <c r="F31" i="11" s="1"/>
  <c r="F29" i="11"/>
  <c r="F28" i="11"/>
  <c r="F27" i="11"/>
  <c r="F30" i="11"/>
  <c r="F26" i="11"/>
  <c r="F42" i="11"/>
  <c r="F35" i="11"/>
  <c r="E20" i="11"/>
  <c r="F20" i="11" s="1"/>
  <c r="E19" i="11"/>
  <c r="F19" i="11" s="1"/>
  <c r="F15" i="11"/>
  <c r="F14" i="11"/>
  <c r="F13" i="11"/>
  <c r="F12" i="11"/>
  <c r="F11" i="11"/>
  <c r="D15" i="15"/>
  <c r="E12" i="15"/>
  <c r="E10" i="15"/>
  <c r="E8" i="15"/>
  <c r="E6" i="15"/>
  <c r="E4" i="15"/>
  <c r="F40" i="11" l="1"/>
  <c r="F32" i="11"/>
  <c r="F16" i="11"/>
  <c r="F23" i="11"/>
  <c r="E15" i="15"/>
  <c r="F5" i="11" s="1"/>
  <c r="F7" i="11" s="1"/>
  <c r="D15" i="14"/>
  <c r="E13" i="14"/>
  <c r="E11" i="14"/>
  <c r="E9" i="14"/>
  <c r="E7" i="14"/>
  <c r="E5" i="14"/>
  <c r="F41" i="11" l="1"/>
  <c r="F43" i="11" s="1"/>
  <c r="F47" i="11" s="1"/>
  <c r="E15" i="14"/>
  <c r="F5" i="10" s="1"/>
  <c r="F13" i="10" l="1"/>
  <c r="F42" i="10" l="1"/>
  <c r="E20" i="10"/>
  <c r="F20" i="10" s="1"/>
  <c r="E19" i="10"/>
  <c r="F19" i="10" s="1"/>
  <c r="F35" i="10"/>
  <c r="F26" i="10"/>
  <c r="F21" i="10"/>
  <c r="F22" i="10"/>
  <c r="F12" i="10"/>
  <c r="F40" i="10" l="1"/>
  <c r="F16" i="10"/>
  <c r="F7" i="10"/>
  <c r="B9" i="7" s="1"/>
  <c r="F23" i="10"/>
  <c r="F32" i="10" l="1"/>
  <c r="F41" i="10" s="1"/>
  <c r="F43" i="10" s="1"/>
  <c r="F48" i="10" s="1"/>
  <c r="B12" i="7" l="1"/>
  <c r="C12" i="7" s="1"/>
  <c r="B11" i="7"/>
  <c r="C11" i="7" s="1"/>
  <c r="B10" i="7"/>
  <c r="C10" i="7" s="1"/>
  <c r="C9" i="7" l="1"/>
  <c r="B13" i="7" l="1"/>
  <c r="B14" i="7" l="1"/>
  <c r="C14" i="7" s="1"/>
  <c r="C13" i="7"/>
  <c r="B15" i="7" l="1"/>
  <c r="C15" i="7" s="1"/>
  <c r="B16" i="7" l="1"/>
  <c r="C16" i="7" s="1"/>
</calcChain>
</file>

<file path=xl/sharedStrings.xml><?xml version="1.0" encoding="utf-8"?>
<sst xmlns="http://schemas.openxmlformats.org/spreadsheetml/2006/main" count="187" uniqueCount="105">
  <si>
    <t># of Months</t>
  </si>
  <si>
    <t>FTE</t>
  </si>
  <si>
    <t xml:space="preserve">Total </t>
  </si>
  <si>
    <t>Fringe Rate (%)</t>
  </si>
  <si>
    <t>Staff 1</t>
  </si>
  <si>
    <t>Staff 2</t>
  </si>
  <si>
    <t>Staff 3</t>
  </si>
  <si>
    <t>Staff 4</t>
  </si>
  <si>
    <t>Staff 5</t>
  </si>
  <si>
    <t>Salary (including fringe)</t>
  </si>
  <si>
    <r>
      <t xml:space="preserve">Salaries </t>
    </r>
    <r>
      <rPr>
        <sz val="11"/>
        <color theme="1"/>
        <rFont val="Franklin Gothic Book"/>
        <family val="2"/>
        <scheme val="minor"/>
      </rPr>
      <t>(totals will populate from Budget Details - Salaries tab)</t>
    </r>
  </si>
  <si>
    <t>Total Salaries and Fringe</t>
  </si>
  <si>
    <t>Contracts</t>
  </si>
  <si>
    <t>Hourly Contracts</t>
  </si>
  <si>
    <t>Rate</t>
  </si>
  <si>
    <t>Hours</t>
  </si>
  <si>
    <t>Other Contracts</t>
  </si>
  <si>
    <t>Total Contracts</t>
  </si>
  <si>
    <t>Travel</t>
  </si>
  <si>
    <t>Miles</t>
  </si>
  <si>
    <t>Amount</t>
  </si>
  <si>
    <t>Mileage</t>
  </si>
  <si>
    <t>Other</t>
  </si>
  <si>
    <t>Total Travel</t>
  </si>
  <si>
    <t>Supplies</t>
  </si>
  <si>
    <t># of Families</t>
  </si>
  <si>
    <t>Cost per Family</t>
  </si>
  <si>
    <t>Total Supplies</t>
  </si>
  <si>
    <t>Other/Misc</t>
  </si>
  <si>
    <t>Total Other</t>
  </si>
  <si>
    <t>Subtotal</t>
  </si>
  <si>
    <t>Indirect</t>
  </si>
  <si>
    <t>Number of families served</t>
  </si>
  <si>
    <t>Cost/family</t>
  </si>
  <si>
    <t>Contact person:</t>
  </si>
  <si>
    <t>Applicant Agency</t>
  </si>
  <si>
    <t>Phone</t>
  </si>
  <si>
    <t>E-mail</t>
  </si>
  <si>
    <t>Enter your indirect rate</t>
  </si>
  <si>
    <t>These amounts will fill in from the Primary Budget tab.</t>
  </si>
  <si>
    <t xml:space="preserve">The totals will calculate automatically.   </t>
  </si>
  <si>
    <t>Category</t>
  </si>
  <si>
    <t>Total</t>
  </si>
  <si>
    <t>Salaries and Fringe Benefits</t>
  </si>
  <si>
    <t>Contractual Services</t>
  </si>
  <si>
    <t>Supplies and Expenses</t>
  </si>
  <si>
    <t>Indirect*</t>
  </si>
  <si>
    <t>Supervises home visitors, compiles quarterly reports, monitors caseloads.</t>
  </si>
  <si>
    <r>
      <t xml:space="preserve">Salaries </t>
    </r>
    <r>
      <rPr>
        <i/>
        <sz val="11"/>
        <color theme="1"/>
        <rFont val="Franklin Gothic Book"/>
        <family val="2"/>
        <scheme val="minor"/>
      </rPr>
      <t>(totals will populate from Budget Details - Salaries tab)</t>
    </r>
  </si>
  <si>
    <t>ABC Consultants</t>
  </si>
  <si>
    <t>FHV mileage</t>
  </si>
  <si>
    <t>FHV supervisor mileage</t>
  </si>
  <si>
    <t>Participant transportation to group events</t>
  </si>
  <si>
    <t>Participant transportation (other)</t>
  </si>
  <si>
    <t>Staff supplies</t>
  </si>
  <si>
    <t>Family supplies</t>
  </si>
  <si>
    <t>FHV office supplies (up to $25/mo)</t>
  </si>
  <si>
    <t>(up to 10% allowable)</t>
  </si>
  <si>
    <r>
      <rPr>
        <b/>
        <sz val="11"/>
        <color theme="1"/>
        <rFont val="Franklin Gothic Book"/>
        <family val="2"/>
        <scheme val="minor"/>
      </rPr>
      <t xml:space="preserve">Provide the breakdown of what your fringe rate includes --&gt; </t>
    </r>
    <r>
      <rPr>
        <sz val="11"/>
        <color theme="1"/>
        <rFont val="Franklin Gothic Book"/>
        <family val="2"/>
        <scheme val="minor"/>
      </rPr>
      <t xml:space="preserve">
</t>
    </r>
  </si>
  <si>
    <t>Budget Period 7/1/23 - 6/30/24</t>
  </si>
  <si>
    <t>Annual Salary &amp; Fringe</t>
  </si>
  <si>
    <t>Indirect rate*</t>
  </si>
  <si>
    <t>Staff mileage</t>
  </si>
  <si>
    <t>Family mileage</t>
  </si>
  <si>
    <t>FHV copy/print/postage</t>
  </si>
  <si>
    <t>Other supplies</t>
  </si>
  <si>
    <t>TBD</t>
  </si>
  <si>
    <t>FHV training &amp; fees</t>
  </si>
  <si>
    <t>Family incentives</t>
  </si>
  <si>
    <t>FHV curriculum &amp; work books</t>
  </si>
  <si>
    <t>Budget for 7/1/23 - 6/30/24</t>
  </si>
  <si>
    <t>description</t>
  </si>
  <si>
    <t>Dyshelle Burton, FHV</t>
  </si>
  <si>
    <t>Kelli Schoenewe, FHV</t>
  </si>
  <si>
    <t>Chesiree Dean, FHV Supervisor</t>
  </si>
  <si>
    <t>6.30% Health insurance, 1.45% retirement, 6.25% FICA</t>
  </si>
  <si>
    <t>FHV mileage to travel to clients' homes (# miles x 12 months x 0.625 rate)</t>
  </si>
  <si>
    <t>FHV supervisor mileage to travel to meetings, shadow FHV, etc (# miles x 12 months x 0.625 rate)</t>
  </si>
  <si>
    <t>FHV office supplies (FTE x 12 months x $25/mo)</t>
  </si>
  <si>
    <t>Cost per family amount should be at or below $10,000</t>
  </si>
  <si>
    <t>Home Visitor (target caseload = 10)</t>
  </si>
  <si>
    <t>Home Visitor (target caseload = 5)</t>
  </si>
  <si>
    <t>Participant transportation to group events (cost per family x # families)</t>
  </si>
  <si>
    <t>Participant transportation (other) (cost per UBER ride x 50 rides)</t>
  </si>
  <si>
    <t>(overall cost per family amount should be at or below $10,000)</t>
  </si>
  <si>
    <t>FHV phone</t>
  </si>
  <si>
    <t>FHV monthly cell phone (FTE x $cost/mo x 12 mo)</t>
  </si>
  <si>
    <t>Staff (FHVs and FHV supervisors only)</t>
  </si>
  <si>
    <t>Staffing 7/1/23 - 6/30/24</t>
  </si>
  <si>
    <t>Budget Summary for July 1, 2023 - June 30, 2024</t>
  </si>
  <si>
    <t xml:space="preserve">*indirect includes rent/occupancy, support staff &amp; other costs not directly tied to the FHV PP program </t>
  </si>
  <si>
    <t>Promising Practices Home Visiting: Staffing &amp; Budget</t>
  </si>
  <si>
    <t>Training &amp; fees (FHV approaches and/or models)</t>
  </si>
  <si>
    <t>Curriculum &amp; participant workbooks (FHV approaches and/or models)</t>
  </si>
  <si>
    <t>Incentives (to support participant retention in FHV program; up to $250/year)</t>
  </si>
  <si>
    <t>Family supplies (safety and educational supplies to support FHV lessons; up to $250/year)</t>
  </si>
  <si>
    <t>FHV other supplies (laptop/tablet, cell phone)</t>
  </si>
  <si>
    <t>Will provide infant mental health consultation and reflective supervision</t>
  </si>
  <si>
    <t>FHV other supplies (laptop/tablet, cell phone) - ACTUAL COSTS; prorate per FTE</t>
  </si>
  <si>
    <t>Reflective Practice</t>
  </si>
  <si>
    <t>Consultant for group and individual RP</t>
  </si>
  <si>
    <t>Evaluation</t>
  </si>
  <si>
    <t>Consultant for program evaluation</t>
  </si>
  <si>
    <t>Program evaluation</t>
  </si>
  <si>
    <t>Will design and implement a promising practices family home visiting program evaluation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</si>
</sst>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3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i/>
      <sz val="10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b/>
      <i/>
      <sz val="11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b/>
      <i/>
      <sz val="10"/>
      <color theme="0"/>
      <name val="Franklin Gothic Book"/>
      <family val="2"/>
      <scheme val="minor"/>
    </font>
    <font>
      <b/>
      <i/>
      <u/>
      <sz val="11"/>
      <name val="Franklin Gothic Book"/>
      <family val="2"/>
      <scheme val="minor"/>
    </font>
    <font>
      <i/>
      <sz val="11"/>
      <color theme="0"/>
      <name val="Franklin Gothic Book"/>
      <family val="2"/>
      <scheme val="minor"/>
    </font>
    <font>
      <b/>
      <sz val="20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Franklin Gothic Book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4DF"/>
        <bgColor indexed="64"/>
      </patternFill>
    </fill>
    <fill>
      <patternFill patternType="solid">
        <fgColor rgb="FFAEAAAA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6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Protection="1"/>
    <xf numFmtId="164" fontId="0" fillId="0" borderId="0" xfId="1" applyNumberFormat="1" applyFo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4" fontId="3" fillId="4" borderId="0" xfId="4" applyNumberFormat="1" applyFont="1" applyProtection="1"/>
    <xf numFmtId="0" fontId="5" fillId="0" borderId="0" xfId="0" applyFont="1" applyFill="1" applyProtection="1">
      <protection locked="0"/>
    </xf>
    <xf numFmtId="0" fontId="3" fillId="4" borderId="0" xfId="4" applyFont="1" applyProtection="1">
      <protection locked="0"/>
    </xf>
    <xf numFmtId="0" fontId="3" fillId="0" borderId="0" xfId="0" applyFont="1" applyProtection="1">
      <protection locked="0"/>
    </xf>
    <xf numFmtId="44" fontId="5" fillId="0" borderId="0" xfId="1" applyFont="1" applyFill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0" fillId="0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3" fillId="3" borderId="0" xfId="3" applyFont="1" applyProtection="1">
      <protection locked="0"/>
    </xf>
    <xf numFmtId="0" fontId="0" fillId="0" borderId="0" xfId="0"/>
    <xf numFmtId="0" fontId="3" fillId="0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42" fontId="3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7" borderId="0" xfId="3" applyFont="1" applyFill="1" applyProtection="1">
      <protection locked="0"/>
    </xf>
    <xf numFmtId="0" fontId="3" fillId="0" borderId="0" xfId="3" applyFont="1" applyFill="1" applyProtection="1">
      <protection locked="0"/>
    </xf>
    <xf numFmtId="3" fontId="0" fillId="0" borderId="0" xfId="0" applyNumberFormat="1" applyProtection="1">
      <protection locked="0"/>
    </xf>
    <xf numFmtId="44" fontId="0" fillId="0" borderId="0" xfId="0" applyNumberFormat="1" applyFont="1" applyProtection="1">
      <protection locked="0"/>
    </xf>
    <xf numFmtId="2" fontId="3" fillId="4" borderId="0" xfId="4" applyNumberFormat="1" applyFont="1" applyProtection="1"/>
    <xf numFmtId="44" fontId="3" fillId="3" borderId="0" xfId="3" applyNumberFormat="1" applyFont="1" applyProtection="1">
      <protection locked="0"/>
    </xf>
    <xf numFmtId="44" fontId="3" fillId="7" borderId="0" xfId="3" applyNumberFormat="1" applyFont="1" applyFill="1" applyAlignment="1" applyProtection="1">
      <alignment horizontal="right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44" fontId="3" fillId="0" borderId="0" xfId="3" applyNumberFormat="1" applyFont="1" applyFill="1" applyAlignment="1" applyProtection="1">
      <alignment horizontal="right"/>
      <protection locked="0"/>
    </xf>
    <xf numFmtId="0" fontId="3" fillId="8" borderId="0" xfId="0" applyFont="1" applyFill="1" applyProtection="1">
      <protection locked="0"/>
    </xf>
    <xf numFmtId="44" fontId="0" fillId="9" borderId="0" xfId="2" applyNumberFormat="1" applyFont="1" applyFill="1" applyProtection="1"/>
    <xf numFmtId="44" fontId="3" fillId="9" borderId="0" xfId="3" applyNumberFormat="1" applyFont="1" applyFill="1" applyAlignment="1" applyProtection="1">
      <alignment horizontal="right"/>
    </xf>
    <xf numFmtId="165" fontId="0" fillId="0" borderId="0" xfId="0" applyNumberFormat="1" applyFont="1" applyFill="1" applyProtection="1">
      <protection locked="0"/>
    </xf>
    <xf numFmtId="0" fontId="0" fillId="0" borderId="0" xfId="0" applyNumberFormat="1" applyFont="1" applyFill="1" applyProtection="1">
      <protection locked="0"/>
    </xf>
    <xf numFmtId="2" fontId="0" fillId="0" borderId="0" xfId="0" applyNumberFormat="1" applyFont="1" applyFill="1" applyProtection="1">
      <protection locked="0"/>
    </xf>
    <xf numFmtId="165" fontId="0" fillId="9" borderId="0" xfId="0" applyNumberFormat="1" applyFont="1" applyFill="1" applyProtection="1">
      <protection locked="0"/>
    </xf>
    <xf numFmtId="2" fontId="0" fillId="9" borderId="0" xfId="0" applyNumberFormat="1" applyFont="1" applyFill="1" applyProtection="1">
      <protection locked="0"/>
    </xf>
    <xf numFmtId="0" fontId="0" fillId="9" borderId="0" xfId="0" applyFill="1" applyProtection="1">
      <protection locked="0"/>
    </xf>
    <xf numFmtId="2" fontId="0" fillId="0" borderId="0" xfId="0" applyNumberFormat="1" applyProtection="1">
      <protection locked="0"/>
    </xf>
    <xf numFmtId="44" fontId="0" fillId="0" borderId="0" xfId="2" applyNumberFormat="1" applyFont="1" applyFill="1" applyProtection="1"/>
    <xf numFmtId="44" fontId="3" fillId="3" borderId="0" xfId="3" applyNumberFormat="1" applyFont="1" applyAlignment="1" applyProtection="1">
      <alignment horizontal="center"/>
      <protection locked="0"/>
    </xf>
    <xf numFmtId="165" fontId="0" fillId="9" borderId="0" xfId="0" applyNumberFormat="1" applyFont="1" applyFill="1" applyProtection="1"/>
    <xf numFmtId="0" fontId="0" fillId="9" borderId="0" xfId="0" applyNumberFormat="1" applyFont="1" applyFill="1" applyProtection="1"/>
    <xf numFmtId="2" fontId="0" fillId="9" borderId="0" xfId="0" applyNumberFormat="1" applyFill="1" applyProtection="1"/>
    <xf numFmtId="2" fontId="0" fillId="9" borderId="0" xfId="0" applyNumberFormat="1" applyFont="1" applyFill="1" applyProtection="1"/>
    <xf numFmtId="0" fontId="5" fillId="9" borderId="0" xfId="0" applyFont="1" applyFill="1" applyProtection="1">
      <protection locked="0"/>
    </xf>
    <xf numFmtId="44" fontId="15" fillId="3" borderId="0" xfId="7" applyNumberFormat="1" applyFont="1" applyFill="1" applyProtection="1">
      <protection locked="0"/>
    </xf>
    <xf numFmtId="0" fontId="13" fillId="0" borderId="0" xfId="0" applyFont="1" applyFill="1" applyAlignment="1" applyProtection="1">
      <alignment wrapText="1"/>
      <protection locked="0"/>
    </xf>
    <xf numFmtId="44" fontId="3" fillId="3" borderId="0" xfId="3" applyNumberFormat="1" applyFont="1" applyAlignment="1" applyProtection="1">
      <alignment horizontal="left"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13" fillId="0" borderId="0" xfId="0" applyFont="1"/>
    <xf numFmtId="44" fontId="3" fillId="3" borderId="0" xfId="3" applyNumberFormat="1" applyFont="1" applyAlignment="1" applyProtection="1">
      <alignment wrapText="1"/>
      <protection locked="0"/>
    </xf>
    <xf numFmtId="10" fontId="0" fillId="0" borderId="0" xfId="0" applyNumberFormat="1" applyFont="1" applyFill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0" fontId="5" fillId="0" borderId="0" xfId="0" applyFont="1"/>
    <xf numFmtId="0" fontId="17" fillId="0" borderId="0" xfId="0" applyFont="1" applyProtection="1">
      <protection locked="0"/>
    </xf>
    <xf numFmtId="0" fontId="9" fillId="0" borderId="0" xfId="0" applyFont="1" applyProtection="1">
      <protection locked="0"/>
    </xf>
    <xf numFmtId="44" fontId="18" fillId="3" borderId="0" xfId="7" applyNumberFormat="1" applyFont="1" applyFill="1" applyProtection="1">
      <protection locked="0"/>
    </xf>
    <xf numFmtId="44" fontId="13" fillId="3" borderId="0" xfId="3" applyNumberFormat="1" applyFont="1" applyProtection="1">
      <protection locked="0"/>
    </xf>
    <xf numFmtId="44" fontId="13" fillId="3" borderId="0" xfId="3" applyNumberFormat="1" applyFont="1" applyAlignment="1" applyProtection="1">
      <alignment horizontal="center"/>
      <protection locked="0"/>
    </xf>
    <xf numFmtId="165" fontId="5" fillId="9" borderId="0" xfId="0" applyNumberFormat="1" applyFont="1" applyFill="1" applyProtection="1">
      <protection locked="0"/>
    </xf>
    <xf numFmtId="2" fontId="5" fillId="9" borderId="0" xfId="0" applyNumberFormat="1" applyFont="1" applyFill="1" applyProtection="1">
      <protection locked="0"/>
    </xf>
    <xf numFmtId="44" fontId="5" fillId="9" borderId="0" xfId="2" applyNumberFormat="1" applyFont="1" applyFill="1" applyProtection="1"/>
    <xf numFmtId="0" fontId="13" fillId="4" borderId="0" xfId="4" applyFont="1" applyProtection="1">
      <protection locked="0"/>
    </xf>
    <xf numFmtId="2" fontId="13" fillId="4" borderId="0" xfId="4" applyNumberFormat="1" applyFont="1" applyProtection="1"/>
    <xf numFmtId="44" fontId="13" fillId="4" borderId="0" xfId="4" applyNumberFormat="1" applyFont="1" applyProtection="1"/>
    <xf numFmtId="0" fontId="19" fillId="0" borderId="0" xfId="0" applyFont="1" applyProtection="1">
      <protection locked="0"/>
    </xf>
    <xf numFmtId="44" fontId="5" fillId="0" borderId="0" xfId="2" applyNumberFormat="1" applyFont="1" applyFill="1" applyProtection="1"/>
    <xf numFmtId="0" fontId="13" fillId="3" borderId="0" xfId="3" applyFont="1" applyProtection="1">
      <protection locked="0"/>
    </xf>
    <xf numFmtId="0" fontId="5" fillId="9" borderId="0" xfId="0" applyFont="1" applyFill="1" applyProtection="1"/>
    <xf numFmtId="44" fontId="5" fillId="0" borderId="0" xfId="1" applyNumberFormat="1" applyFont="1" applyFill="1" applyProtection="1">
      <protection locked="0"/>
    </xf>
    <xf numFmtId="0" fontId="5" fillId="0" borderId="0" xfId="0" applyFont="1" applyFill="1" applyProtection="1"/>
    <xf numFmtId="3" fontId="5" fillId="0" borderId="0" xfId="0" applyNumberFormat="1" applyFont="1" applyFill="1" applyProtection="1">
      <protection locked="0"/>
    </xf>
    <xf numFmtId="0" fontId="13" fillId="7" borderId="0" xfId="3" applyFont="1" applyFill="1" applyProtection="1">
      <protection locked="0"/>
    </xf>
    <xf numFmtId="44" fontId="13" fillId="7" borderId="0" xfId="3" applyNumberFormat="1" applyFont="1" applyFill="1" applyAlignment="1" applyProtection="1">
      <alignment horizontal="right"/>
    </xf>
    <xf numFmtId="0" fontId="13" fillId="0" borderId="0" xfId="3" applyFont="1" applyFill="1" applyProtection="1">
      <protection locked="0"/>
    </xf>
    <xf numFmtId="0" fontId="13" fillId="9" borderId="0" xfId="3" applyFont="1" applyFill="1" applyProtection="1">
      <protection locked="0"/>
    </xf>
    <xf numFmtId="44" fontId="13" fillId="9" borderId="0" xfId="3" applyNumberFormat="1" applyFont="1" applyFill="1" applyAlignment="1" applyProtection="1">
      <alignment horizontal="right"/>
    </xf>
    <xf numFmtId="44" fontId="13" fillId="0" borderId="0" xfId="3" applyNumberFormat="1" applyFont="1" applyFill="1" applyAlignment="1" applyProtection="1">
      <alignment horizontal="right"/>
      <protection locked="0"/>
    </xf>
    <xf numFmtId="0" fontId="13" fillId="8" borderId="0" xfId="0" applyFont="1" applyFill="1" applyProtection="1"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44" fontId="0" fillId="9" borderId="0" xfId="2" applyNumberFormat="1" applyFont="1" applyFill="1" applyAlignment="1" applyProtection="1">
      <alignment vertical="top"/>
    </xf>
    <xf numFmtId="43" fontId="5" fillId="0" borderId="0" xfId="1" applyNumberFormat="1" applyFont="1" applyFill="1" applyProtection="1">
      <protection locked="0"/>
    </xf>
    <xf numFmtId="0" fontId="0" fillId="0" borderId="0" xfId="0" applyFont="1" applyAlignment="1" applyProtection="1">
      <alignment vertical="top" wrapText="1"/>
      <protection locked="0"/>
    </xf>
    <xf numFmtId="0" fontId="0" fillId="9" borderId="0" xfId="0" applyFill="1" applyProtection="1"/>
    <xf numFmtId="43" fontId="5" fillId="9" borderId="0" xfId="1" applyNumberFormat="1" applyFont="1" applyFill="1" applyProtection="1"/>
    <xf numFmtId="0" fontId="3" fillId="4" borderId="0" xfId="4" applyFont="1" applyProtection="1"/>
    <xf numFmtId="0" fontId="3" fillId="0" borderId="6" xfId="0" applyFont="1" applyBorder="1" applyProtection="1"/>
    <xf numFmtId="44" fontId="1" fillId="0" borderId="0" xfId="1" applyFont="1" applyFill="1" applyProtection="1">
      <protection locked="0"/>
    </xf>
    <xf numFmtId="44" fontId="1" fillId="0" borderId="0" xfId="3" applyNumberFormat="1" applyFont="1" applyFill="1" applyProtection="1">
      <protection locked="0"/>
    </xf>
    <xf numFmtId="0" fontId="3" fillId="9" borderId="0" xfId="3" applyFont="1" applyFill="1" applyProtection="1"/>
    <xf numFmtId="0" fontId="16" fillId="0" borderId="0" xfId="0" applyFont="1" applyAlignment="1" applyProtection="1">
      <alignment vertical="top" wrapText="1"/>
      <protection locked="0"/>
    </xf>
    <xf numFmtId="0" fontId="12" fillId="10" borderId="0" xfId="5" applyFont="1" applyFill="1" applyAlignment="1" applyProtection="1">
      <alignment vertical="center"/>
    </xf>
    <xf numFmtId="0" fontId="8" fillId="10" borderId="0" xfId="5" applyFont="1" applyFill="1" applyAlignment="1" applyProtection="1">
      <alignment vertical="center"/>
    </xf>
    <xf numFmtId="0" fontId="0" fillId="10" borderId="0" xfId="0" applyFont="1" applyFill="1" applyAlignment="1" applyProtection="1">
      <alignment vertical="center" wrapText="1"/>
    </xf>
    <xf numFmtId="0" fontId="3" fillId="11" borderId="1" xfId="5" applyFont="1" applyFill="1" applyBorder="1" applyAlignment="1" applyProtection="1">
      <alignment horizontal="center" vertical="center" wrapText="1"/>
    </xf>
    <xf numFmtId="0" fontId="3" fillId="11" borderId="1" xfId="3" applyFont="1" applyFill="1" applyBorder="1" applyAlignment="1" applyProtection="1">
      <alignment horizontal="center" vertical="center" wrapText="1"/>
    </xf>
    <xf numFmtId="164" fontId="0" fillId="11" borderId="1" xfId="0" applyNumberFormat="1" applyFont="1" applyFill="1" applyBorder="1" applyProtection="1"/>
    <xf numFmtId="164" fontId="3" fillId="11" borderId="5" xfId="0" applyNumberFormat="1" applyFont="1" applyFill="1" applyBorder="1" applyProtection="1"/>
    <xf numFmtId="164" fontId="0" fillId="11" borderId="0" xfId="0" applyNumberFormat="1" applyFont="1" applyFill="1" applyProtection="1"/>
    <xf numFmtId="164" fontId="3" fillId="11" borderId="1" xfId="2" applyNumberFormat="1" applyFont="1" applyFill="1" applyBorder="1" applyProtection="1"/>
    <xf numFmtId="0" fontId="3" fillId="12" borderId="1" xfId="5" applyFont="1" applyFill="1" applyBorder="1" applyAlignment="1" applyProtection="1">
      <alignment horizontal="right"/>
    </xf>
    <xf numFmtId="164" fontId="3" fillId="12" borderId="2" xfId="3" applyNumberFormat="1" applyFont="1" applyFill="1" applyBorder="1" applyProtection="1"/>
    <xf numFmtId="164" fontId="3" fillId="12" borderId="1" xfId="2" applyNumberFormat="1" applyFont="1" applyFill="1" applyBorder="1" applyProtection="1"/>
    <xf numFmtId="0" fontId="0" fillId="10" borderId="1" xfId="0" applyFont="1" applyFill="1" applyBorder="1" applyAlignment="1" applyProtection="1">
      <alignment wrapText="1"/>
    </xf>
    <xf numFmtId="0" fontId="0" fillId="10" borderId="1" xfId="0" applyFont="1" applyFill="1" applyBorder="1" applyAlignment="1" applyProtection="1">
      <alignment vertical="center" wrapText="1"/>
    </xf>
    <xf numFmtId="165" fontId="0" fillId="0" borderId="0" xfId="0" applyNumberFormat="1" applyFont="1" applyFill="1" applyProtection="1"/>
    <xf numFmtId="165" fontId="1" fillId="0" borderId="0" xfId="1" applyNumberFormat="1" applyFont="1" applyFill="1" applyProtection="1"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3" fillId="8" borderId="0" xfId="3" applyFont="1" applyFill="1" applyProtection="1">
      <protection locked="0"/>
    </xf>
    <xf numFmtId="0" fontId="1" fillId="8" borderId="5" xfId="6" applyFill="1" applyBorder="1" applyAlignment="1" applyProtection="1">
      <alignment vertical="center"/>
      <protection locked="0"/>
    </xf>
    <xf numFmtId="0" fontId="1" fillId="8" borderId="4" xfId="6" applyFill="1" applyBorder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10" fontId="1" fillId="8" borderId="7" xfId="6" applyNumberFormat="1" applyFill="1" applyBorder="1" applyAlignment="1" applyProtection="1">
      <alignment horizontal="left" vertical="center"/>
      <protection locked="0"/>
    </xf>
    <xf numFmtId="9" fontId="13" fillId="8" borderId="0" xfId="3" applyNumberFormat="1" applyFont="1" applyFill="1" applyProtection="1">
      <protection locked="0"/>
    </xf>
    <xf numFmtId="0" fontId="5" fillId="0" borderId="0" xfId="0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4" fontId="4" fillId="0" borderId="0" xfId="1" applyNumberFormat="1" applyFont="1" applyFill="1" applyProtection="1">
      <protection locked="0"/>
    </xf>
    <xf numFmtId="7" fontId="13" fillId="0" borderId="0" xfId="3" applyNumberFormat="1" applyFont="1" applyFill="1" applyProtection="1">
      <protection locked="0"/>
    </xf>
    <xf numFmtId="44" fontId="5" fillId="8" borderId="0" xfId="0" applyNumberFormat="1" applyFont="1" applyFill="1" applyProtection="1"/>
    <xf numFmtId="44" fontId="0" fillId="8" borderId="0" xfId="0" applyNumberFormat="1" applyFont="1" applyFill="1" applyProtection="1"/>
    <xf numFmtId="0" fontId="20" fillId="13" borderId="0" xfId="0" applyFont="1" applyFill="1"/>
    <xf numFmtId="0" fontId="20" fillId="13" borderId="0" xfId="0" applyFont="1" applyFill="1" applyAlignment="1">
      <alignment wrapText="1"/>
    </xf>
    <xf numFmtId="0" fontId="21" fillId="0" borderId="0" xfId="0" applyFont="1"/>
    <xf numFmtId="0" fontId="22" fillId="0" borderId="0" xfId="0" applyFont="1"/>
    <xf numFmtId="44" fontId="0" fillId="8" borderId="0" xfId="2" applyNumberFormat="1" applyFont="1" applyFill="1" applyAlignment="1" applyProtection="1">
      <alignment wrapText="1"/>
      <protection locked="0"/>
    </xf>
    <xf numFmtId="44" fontId="5" fillId="8" borderId="0" xfId="2" applyNumberFormat="1" applyFont="1" applyFill="1" applyAlignment="1" applyProtection="1">
      <alignment wrapText="1"/>
    </xf>
  </cellXfs>
  <cellStyles count="8">
    <cellStyle name="20% - Accent3" xfId="6" builtinId="38"/>
    <cellStyle name="40% - Accent3" xfId="2" builtinId="39"/>
    <cellStyle name="40% - Accent5" xfId="4" builtinId="47"/>
    <cellStyle name="Accent3" xfId="5" builtinId="37"/>
    <cellStyle name="Accent5" xfId="3" builtinId="45"/>
    <cellStyle name="Currency" xfId="1" builtinId="4"/>
    <cellStyle name="Hyperlink" xfId="7" builtinId="8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E8E4DF"/>
      <color rgb="FFDCD8CE"/>
      <color rgb="FFFFFFCC"/>
      <color rgb="FFD1CBBE"/>
      <color rgb="FFE8E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1467595</xdr:colOff>
      <xdr:row>6</xdr:row>
      <xdr:rowOff>165621</xdr:rowOff>
    </xdr:from>
    <xdr:ext cx="5342890" cy="148816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9259629-E1B3-4FBC-BE45-C79CD5B70924}"/>
            </a:ext>
          </a:extLst>
        </xdr:cNvPr>
        <xdr:cNvSpPr/>
      </xdr:nvSpPr>
      <xdr:spPr>
        <a:xfrm rot="19168103">
          <a:off x="1467595" y="1557541"/>
          <a:ext cx="5342890" cy="148816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9525" cmpd="sng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2417395</xdr:colOff>
      <xdr:row>0</xdr:row>
      <xdr:rowOff>0</xdr:rowOff>
    </xdr:from>
    <xdr:ext cx="1488164" cy="693318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CF5C17B-AC55-46AF-8FD2-A76594B4F2F0}"/>
            </a:ext>
          </a:extLst>
        </xdr:cNvPr>
        <xdr:cNvSpPr/>
      </xdr:nvSpPr>
      <xdr:spPr>
        <a:xfrm rot="18666906">
          <a:off x="1432242" y="2722513"/>
          <a:ext cx="6933189" cy="148816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9525" cmpd="sng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SAMPLE</a:t>
          </a:r>
        </a:p>
      </xdr:txBody>
    </xdr:sp>
    <xdr:clientData/>
  </xdr:oneCellAnchor>
  <xdr:oneCellAnchor>
    <xdr:from>
      <xdr:col>0</xdr:col>
      <xdr:colOff>1266014</xdr:colOff>
      <xdr:row>30</xdr:row>
      <xdr:rowOff>55701</xdr:rowOff>
    </xdr:from>
    <xdr:ext cx="6967396" cy="148816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B70C86-42FA-4010-9CFF-3FBCA0838102}"/>
            </a:ext>
          </a:extLst>
        </xdr:cNvPr>
        <xdr:cNvSpPr/>
      </xdr:nvSpPr>
      <xdr:spPr>
        <a:xfrm rot="19080549">
          <a:off x="1266014" y="8559621"/>
          <a:ext cx="6967396" cy="148816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9525" cmpd="sng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Crop">
  <a:themeElements>
    <a:clrScheme name="Crop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Crop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9AB9-2D86-47A4-946A-172014E28DFE}">
  <dimension ref="A1:H56"/>
  <sheetViews>
    <sheetView tabSelected="1" zoomScale="90" zoomScaleNormal="90" workbookViewId="0">
      <selection activeCell="F5" sqref="F5"/>
    </sheetView>
  </sheetViews>
  <sheetFormatPr defaultColWidth="0" defaultRowHeight="15.75" zeroHeight="1" x14ac:dyDescent="0.3"/>
  <cols>
    <col min="1" max="1" width="36.77734375" customWidth="1"/>
    <col min="2" max="2" width="13.21875" customWidth="1"/>
    <col min="3" max="3" width="12.21875" customWidth="1"/>
    <col min="4" max="4" width="11.6640625" customWidth="1"/>
    <col min="5" max="5" width="13.6640625" bestFit="1" customWidth="1"/>
    <col min="6" max="6" width="11.77734375" customWidth="1"/>
    <col min="7" max="7" width="8.6640625" hidden="1" customWidth="1"/>
    <col min="8" max="16384" width="8.77734375" hidden="1"/>
  </cols>
  <sheetData>
    <row r="1" spans="1:8" s="134" customFormat="1" ht="26.25" x14ac:dyDescent="0.4">
      <c r="A1" s="131" t="s">
        <v>91</v>
      </c>
      <c r="B1" s="131"/>
      <c r="C1" s="132"/>
      <c r="D1" s="131"/>
      <c r="E1" s="131"/>
      <c r="F1" s="131"/>
      <c r="G1" s="133"/>
      <c r="H1" s="133"/>
    </row>
    <row r="2" spans="1:8" s="1" customFormat="1" x14ac:dyDescent="0.3">
      <c r="A2" s="9" t="s">
        <v>88</v>
      </c>
      <c r="B2" s="9"/>
      <c r="C2" s="15"/>
      <c r="D2" s="18"/>
      <c r="E2" s="9"/>
      <c r="F2" s="9"/>
    </row>
    <row r="3" spans="1:8" s="20" customFormat="1" ht="13.5" x14ac:dyDescent="0.25">
      <c r="A3" s="19"/>
    </row>
    <row r="4" spans="1:8" ht="45" customHeight="1" x14ac:dyDescent="0.3">
      <c r="A4" s="29" t="s">
        <v>87</v>
      </c>
      <c r="B4" s="54" t="s">
        <v>60</v>
      </c>
      <c r="C4" s="29" t="s">
        <v>0</v>
      </c>
      <c r="D4" s="46" t="s">
        <v>1</v>
      </c>
      <c r="E4" s="29" t="s">
        <v>2</v>
      </c>
      <c r="F4" s="54" t="s">
        <v>3</v>
      </c>
    </row>
    <row r="5" spans="1:8" ht="18" customHeight="1" x14ac:dyDescent="0.3">
      <c r="A5" s="53" t="s">
        <v>4</v>
      </c>
      <c r="B5" s="38">
        <v>0</v>
      </c>
      <c r="C5" s="39">
        <v>0</v>
      </c>
      <c r="D5" s="40">
        <v>0</v>
      </c>
      <c r="E5" s="36">
        <f>ROUND(B5*D5/12*C5,0)</f>
        <v>0</v>
      </c>
      <c r="F5" s="58">
        <v>0</v>
      </c>
    </row>
    <row r="6" spans="1:8" x14ac:dyDescent="0.3">
      <c r="A6" s="31"/>
      <c r="B6" s="47"/>
      <c r="C6" s="48"/>
      <c r="D6" s="49"/>
      <c r="E6" s="36"/>
      <c r="F6" s="47"/>
    </row>
    <row r="7" spans="1:8" x14ac:dyDescent="0.3">
      <c r="A7" s="53" t="s">
        <v>5</v>
      </c>
      <c r="B7" s="38">
        <v>0</v>
      </c>
      <c r="C7" s="39">
        <v>0</v>
      </c>
      <c r="D7" s="40">
        <v>0</v>
      </c>
      <c r="E7" s="36">
        <f t="shared" ref="E7:E13" si="0">ROUND(B7*C7/12*D7,0)</f>
        <v>0</v>
      </c>
      <c r="F7" s="58">
        <v>0</v>
      </c>
    </row>
    <row r="8" spans="1:8" x14ac:dyDescent="0.3">
      <c r="A8" s="31"/>
      <c r="B8" s="47"/>
      <c r="C8" s="48"/>
      <c r="D8" s="49"/>
      <c r="E8" s="36"/>
      <c r="F8" s="47"/>
    </row>
    <row r="9" spans="1:8" x14ac:dyDescent="0.3">
      <c r="A9" s="53" t="s">
        <v>6</v>
      </c>
      <c r="B9" s="38">
        <v>0</v>
      </c>
      <c r="C9" s="39">
        <v>0</v>
      </c>
      <c r="D9" s="40">
        <v>0</v>
      </c>
      <c r="E9" s="36">
        <f t="shared" si="0"/>
        <v>0</v>
      </c>
      <c r="F9" s="58">
        <v>0</v>
      </c>
    </row>
    <row r="10" spans="1:8" x14ac:dyDescent="0.3">
      <c r="A10" s="31"/>
      <c r="B10" s="47"/>
      <c r="C10" s="48"/>
      <c r="D10" s="49"/>
      <c r="E10" s="36"/>
      <c r="F10" s="47"/>
    </row>
    <row r="11" spans="1:8" x14ac:dyDescent="0.3">
      <c r="A11" s="53" t="s">
        <v>7</v>
      </c>
      <c r="B11" s="38">
        <v>0</v>
      </c>
      <c r="C11" s="39">
        <v>0</v>
      </c>
      <c r="D11" s="40">
        <v>0</v>
      </c>
      <c r="E11" s="36">
        <f t="shared" si="0"/>
        <v>0</v>
      </c>
      <c r="F11" s="58">
        <v>0</v>
      </c>
    </row>
    <row r="12" spans="1:8" x14ac:dyDescent="0.3">
      <c r="A12" s="31"/>
      <c r="B12" s="47"/>
      <c r="C12" s="48"/>
      <c r="D12" s="50"/>
      <c r="E12" s="36"/>
      <c r="F12" s="47"/>
    </row>
    <row r="13" spans="1:8" x14ac:dyDescent="0.3">
      <c r="A13" s="53" t="s">
        <v>8</v>
      </c>
      <c r="B13" s="38">
        <v>0</v>
      </c>
      <c r="C13" s="39">
        <v>0</v>
      </c>
      <c r="D13" s="40">
        <v>0</v>
      </c>
      <c r="E13" s="36">
        <f t="shared" si="0"/>
        <v>0</v>
      </c>
      <c r="F13" s="58">
        <v>0</v>
      </c>
    </row>
    <row r="14" spans="1:8" x14ac:dyDescent="0.3">
      <c r="A14" s="31"/>
      <c r="B14" s="47"/>
      <c r="C14" s="48"/>
      <c r="D14" s="50"/>
      <c r="E14" s="36"/>
      <c r="F14" s="47"/>
    </row>
    <row r="15" spans="1:8" x14ac:dyDescent="0.3">
      <c r="A15" s="8"/>
      <c r="B15" s="95"/>
      <c r="C15" s="95"/>
      <c r="D15" s="28">
        <f>SUM(D5:D14)</f>
        <v>0</v>
      </c>
      <c r="E15" s="6">
        <f>SUM(E5:E14)</f>
        <v>0</v>
      </c>
      <c r="F15" s="95"/>
    </row>
    <row r="16" spans="1:8" hidden="1" x14ac:dyDescent="0.3">
      <c r="A16" s="1"/>
      <c r="B16" s="15"/>
      <c r="C16" s="15"/>
      <c r="D16" s="15"/>
      <c r="E16" s="45"/>
      <c r="F16" s="17"/>
    </row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</sheetData>
  <sheetProtection insertRows="0" selectLockedCell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XER66"/>
  <sheetViews>
    <sheetView zoomScale="90" zoomScaleNormal="90" workbookViewId="0">
      <selection activeCell="B14" sqref="B14"/>
    </sheetView>
  </sheetViews>
  <sheetFormatPr defaultColWidth="0" defaultRowHeight="15.75" zeroHeight="1" x14ac:dyDescent="0.3"/>
  <cols>
    <col min="1" max="1" width="15.77734375" style="15" customWidth="1"/>
    <col min="2" max="2" width="36.77734375" style="15" customWidth="1"/>
    <col min="3" max="3" width="13.21875" style="15" customWidth="1"/>
    <col min="4" max="4" width="14.88671875" style="15" customWidth="1"/>
    <col min="5" max="5" width="11.6640625" style="15" customWidth="1"/>
    <col min="6" max="6" width="12.6640625" style="15" customWidth="1"/>
    <col min="7" max="7" width="13.6640625" style="15" hidden="1"/>
    <col min="8" max="8" width="10.33203125" style="15" hidden="1"/>
    <col min="9" max="9" width="14.6640625" style="1" hidden="1"/>
    <col min="10" max="10" width="8.88671875" style="1" hidden="1"/>
    <col min="11" max="11" width="13.33203125" style="1" hidden="1"/>
    <col min="12" max="12" width="12" style="1" hidden="1"/>
    <col min="13" max="13" width="15.88671875" style="1" hidden="1"/>
    <col min="14" max="16372" width="8.88671875" style="1" hidden="1"/>
    <col min="16373" max="16384" width="3.88671875" style="1" hidden="1"/>
  </cols>
  <sheetData>
    <row r="1" spans="1:10" x14ac:dyDescent="0.3">
      <c r="A1" s="9" t="s">
        <v>59</v>
      </c>
      <c r="B1" s="9"/>
      <c r="D1" s="18"/>
      <c r="E1" s="9"/>
      <c r="F1" s="9"/>
      <c r="G1" s="1"/>
      <c r="H1" s="1"/>
    </row>
    <row r="2" spans="1:10" s="20" customFormat="1" ht="13.5" x14ac:dyDescent="0.25">
      <c r="A2" s="19"/>
    </row>
    <row r="3" spans="1:10" s="9" customFormat="1" x14ac:dyDescent="0.3">
      <c r="A3" s="29" t="s">
        <v>9</v>
      </c>
      <c r="B3" s="29"/>
      <c r="C3" s="29"/>
      <c r="D3" s="29"/>
      <c r="E3" s="46"/>
      <c r="F3" s="29" t="s">
        <v>2</v>
      </c>
    </row>
    <row r="4" spans="1:10" s="9" customFormat="1" x14ac:dyDescent="0.3">
      <c r="A4" s="52"/>
      <c r="B4" s="29"/>
      <c r="C4" s="29"/>
      <c r="D4" s="29"/>
      <c r="E4" s="46"/>
      <c r="F4" s="29"/>
    </row>
    <row r="5" spans="1:10" ht="31.5" x14ac:dyDescent="0.3">
      <c r="B5" s="55" t="s">
        <v>10</v>
      </c>
      <c r="C5" s="47"/>
      <c r="D5" s="50"/>
      <c r="E5" s="93"/>
      <c r="F5" s="36">
        <f>'Budget Details - Salaries'!E15</f>
        <v>0</v>
      </c>
      <c r="G5" s="1"/>
      <c r="H5" s="14"/>
    </row>
    <row r="6" spans="1:10" ht="45" customHeight="1" x14ac:dyDescent="0.3">
      <c r="B6" s="92" t="s">
        <v>58</v>
      </c>
      <c r="C6" s="135"/>
      <c r="D6" s="135"/>
      <c r="E6" s="36"/>
      <c r="F6" s="36"/>
      <c r="G6" s="1"/>
      <c r="H6" s="14"/>
    </row>
    <row r="7" spans="1:10" s="9" customFormat="1" x14ac:dyDescent="0.3">
      <c r="A7" s="8" t="s">
        <v>11</v>
      </c>
      <c r="B7" s="8"/>
      <c r="C7" s="8"/>
      <c r="D7" s="8"/>
      <c r="E7" s="28"/>
      <c r="F7" s="6">
        <f>SUM(F5:F6)</f>
        <v>0</v>
      </c>
      <c r="H7" s="21"/>
      <c r="I7" s="22"/>
      <c r="J7" s="1"/>
    </row>
    <row r="8" spans="1:10" x14ac:dyDescent="0.3">
      <c r="A8" s="12"/>
      <c r="B8" s="1"/>
      <c r="F8" s="45"/>
      <c r="G8" s="1"/>
      <c r="H8" s="1"/>
    </row>
    <row r="9" spans="1:10" s="9" customFormat="1" x14ac:dyDescent="0.3">
      <c r="A9" s="16" t="s">
        <v>12</v>
      </c>
      <c r="B9" s="16"/>
      <c r="C9" s="16"/>
      <c r="D9" s="16"/>
      <c r="E9" s="16"/>
      <c r="F9" s="29"/>
    </row>
    <row r="10" spans="1:10" x14ac:dyDescent="0.3">
      <c r="A10" s="9" t="s">
        <v>13</v>
      </c>
      <c r="B10" s="32"/>
      <c r="C10" s="9" t="s">
        <v>14</v>
      </c>
      <c r="D10" s="9" t="s">
        <v>15</v>
      </c>
      <c r="E10" s="9" t="s">
        <v>0</v>
      </c>
      <c r="F10" s="36"/>
      <c r="G10" s="1"/>
      <c r="H10" s="1"/>
    </row>
    <row r="11" spans="1:10" x14ac:dyDescent="0.3">
      <c r="A11" s="15" t="s">
        <v>99</v>
      </c>
      <c r="B11" s="32" t="s">
        <v>100</v>
      </c>
      <c r="C11" s="97">
        <v>0</v>
      </c>
      <c r="D11" s="14">
        <v>0</v>
      </c>
      <c r="E11" s="14">
        <v>0</v>
      </c>
      <c r="F11" s="36"/>
      <c r="G11" s="1"/>
      <c r="H11" s="1"/>
    </row>
    <row r="12" spans="1:10" x14ac:dyDescent="0.3">
      <c r="A12" s="32"/>
      <c r="B12" s="31"/>
      <c r="C12" s="97">
        <v>0</v>
      </c>
      <c r="D12" s="14">
        <v>0</v>
      </c>
      <c r="E12" s="14">
        <v>0</v>
      </c>
      <c r="F12" s="36">
        <f>ROUND((C12*D12)*E12,0)</f>
        <v>0</v>
      </c>
      <c r="G12" s="1"/>
      <c r="H12" s="1"/>
      <c r="I12" s="9"/>
      <c r="J12" s="9"/>
    </row>
    <row r="13" spans="1:10" x14ac:dyDescent="0.3">
      <c r="A13" s="9" t="s">
        <v>16</v>
      </c>
      <c r="B13" s="14"/>
      <c r="C13" s="9"/>
      <c r="D13" s="14"/>
      <c r="E13" s="14"/>
      <c r="F13" s="36">
        <f t="shared" ref="F13" si="0">ROUND((C13*D13)*E13,0)</f>
        <v>0</v>
      </c>
      <c r="G13" s="1"/>
      <c r="H13" s="1"/>
    </row>
    <row r="14" spans="1:10" x14ac:dyDescent="0.3">
      <c r="A14" s="32" t="s">
        <v>101</v>
      </c>
      <c r="B14" s="31" t="s">
        <v>102</v>
      </c>
      <c r="C14" s="97">
        <v>0</v>
      </c>
      <c r="D14" s="14">
        <v>0</v>
      </c>
      <c r="E14" s="14">
        <v>0</v>
      </c>
      <c r="F14" s="36">
        <f>ROUND((C14*D14)*E14,0)</f>
        <v>0</v>
      </c>
      <c r="G14" s="1"/>
      <c r="H14" s="1"/>
      <c r="I14" s="9"/>
      <c r="J14" s="9"/>
    </row>
    <row r="15" spans="1:10" x14ac:dyDescent="0.3">
      <c r="A15" s="32"/>
      <c r="B15" s="31"/>
      <c r="C15" s="97">
        <v>0</v>
      </c>
      <c r="D15" s="14">
        <v>0</v>
      </c>
      <c r="E15" s="14">
        <v>0</v>
      </c>
      <c r="F15" s="36">
        <f>ROUND((C15*D15)*E15,0)</f>
        <v>0</v>
      </c>
      <c r="G15" s="1"/>
      <c r="H15" s="1"/>
      <c r="I15" s="9"/>
      <c r="J15" s="9"/>
    </row>
    <row r="16" spans="1:10" s="9" customFormat="1" x14ac:dyDescent="0.3">
      <c r="A16" s="8" t="s">
        <v>17</v>
      </c>
      <c r="B16" s="8"/>
      <c r="C16" s="8"/>
      <c r="D16" s="8"/>
      <c r="E16" s="8"/>
      <c r="F16" s="6">
        <f>SUM(F12:F13)</f>
        <v>0</v>
      </c>
      <c r="J16" s="1"/>
    </row>
    <row r="17" spans="1:10" x14ac:dyDescent="0.3">
      <c r="A17" s="12"/>
      <c r="F17" s="45"/>
      <c r="G17" s="1"/>
      <c r="H17" s="1"/>
    </row>
    <row r="18" spans="1:10" s="9" customFormat="1" x14ac:dyDescent="0.3">
      <c r="A18" s="16" t="s">
        <v>18</v>
      </c>
      <c r="B18" s="16"/>
      <c r="C18" s="16" t="s">
        <v>19</v>
      </c>
      <c r="D18" s="16" t="s">
        <v>14</v>
      </c>
      <c r="E18" s="16" t="s">
        <v>20</v>
      </c>
      <c r="F18" s="29"/>
      <c r="J18" s="1"/>
    </row>
    <row r="19" spans="1:10" x14ac:dyDescent="0.3">
      <c r="A19" s="89" t="s">
        <v>62</v>
      </c>
      <c r="B19" s="100" t="s">
        <v>50</v>
      </c>
      <c r="C19" s="14">
        <v>0</v>
      </c>
      <c r="D19" s="14">
        <v>0.625</v>
      </c>
      <c r="E19" s="115">
        <f>C19*D19</f>
        <v>0</v>
      </c>
      <c r="F19" s="36">
        <f>ROUND(E19,0)</f>
        <v>0</v>
      </c>
      <c r="G19" s="1"/>
      <c r="H19" s="1"/>
      <c r="I19" s="9"/>
    </row>
    <row r="20" spans="1:10" x14ac:dyDescent="0.3">
      <c r="A20" s="88" t="s">
        <v>62</v>
      </c>
      <c r="B20" s="100" t="s">
        <v>51</v>
      </c>
      <c r="C20" s="14">
        <v>0</v>
      </c>
      <c r="D20" s="14">
        <v>0.625</v>
      </c>
      <c r="E20" s="115">
        <f>C20*D20</f>
        <v>0</v>
      </c>
      <c r="F20" s="36">
        <f t="shared" ref="F20:F22" si="1">ROUND(E20,0)</f>
        <v>0</v>
      </c>
      <c r="G20" s="1"/>
      <c r="H20" s="1"/>
    </row>
    <row r="21" spans="1:10" x14ac:dyDescent="0.3">
      <c r="A21" s="89" t="s">
        <v>63</v>
      </c>
      <c r="B21" s="100" t="s">
        <v>52</v>
      </c>
      <c r="C21" s="94"/>
      <c r="D21" s="94"/>
      <c r="E21" s="38">
        <v>0</v>
      </c>
      <c r="F21" s="36">
        <f t="shared" si="1"/>
        <v>0</v>
      </c>
      <c r="G21" s="1"/>
      <c r="H21" s="1"/>
    </row>
    <row r="22" spans="1:10" x14ac:dyDescent="0.3">
      <c r="A22" s="89" t="s">
        <v>63</v>
      </c>
      <c r="B22" s="100" t="s">
        <v>53</v>
      </c>
      <c r="C22" s="94"/>
      <c r="D22" s="94"/>
      <c r="E22" s="38">
        <v>0</v>
      </c>
      <c r="F22" s="36">
        <f t="shared" si="1"/>
        <v>0</v>
      </c>
      <c r="G22" s="1"/>
      <c r="H22" s="1"/>
    </row>
    <row r="23" spans="1:10" s="9" customFormat="1" x14ac:dyDescent="0.3">
      <c r="A23" s="8" t="s">
        <v>23</v>
      </c>
      <c r="B23" s="8"/>
      <c r="C23" s="8"/>
      <c r="D23" s="8"/>
      <c r="E23" s="8"/>
      <c r="F23" s="6">
        <f>SUM(F19:F22)</f>
        <v>0</v>
      </c>
    </row>
    <row r="24" spans="1:10" x14ac:dyDescent="0.3">
      <c r="A24" s="12"/>
      <c r="F24" s="45"/>
      <c r="G24" s="1"/>
      <c r="H24" s="1"/>
    </row>
    <row r="25" spans="1:10" s="9" customFormat="1" x14ac:dyDescent="0.3">
      <c r="A25" s="16" t="s">
        <v>24</v>
      </c>
      <c r="B25" s="16"/>
      <c r="C25" s="16" t="s">
        <v>25</v>
      </c>
      <c r="D25" s="16" t="s">
        <v>26</v>
      </c>
      <c r="E25" s="16" t="s">
        <v>20</v>
      </c>
      <c r="F25" s="29"/>
    </row>
    <row r="26" spans="1:10" x14ac:dyDescent="0.3">
      <c r="A26" s="92" t="s">
        <v>54</v>
      </c>
      <c r="B26" s="100" t="s">
        <v>56</v>
      </c>
      <c r="C26" s="14">
        <v>0</v>
      </c>
      <c r="D26" s="116">
        <v>0</v>
      </c>
      <c r="E26" s="115">
        <f t="shared" ref="E26:E31" si="2">C26*D26</f>
        <v>0</v>
      </c>
      <c r="F26" s="90">
        <f>ROUND(E26,0)</f>
        <v>0</v>
      </c>
      <c r="G26" s="1"/>
      <c r="H26" s="1"/>
    </row>
    <row r="27" spans="1:10" x14ac:dyDescent="0.3">
      <c r="A27" s="92" t="s">
        <v>54</v>
      </c>
      <c r="B27" s="100" t="s">
        <v>96</v>
      </c>
      <c r="C27" s="14">
        <v>0</v>
      </c>
      <c r="D27" s="116">
        <v>0</v>
      </c>
      <c r="E27" s="115">
        <f t="shared" si="2"/>
        <v>0</v>
      </c>
      <c r="F27" s="90">
        <f>ROUND(E27,0)</f>
        <v>0</v>
      </c>
      <c r="G27" s="1"/>
      <c r="H27" s="1"/>
    </row>
    <row r="28" spans="1:10" x14ac:dyDescent="0.3">
      <c r="A28" s="92" t="s">
        <v>54</v>
      </c>
      <c r="B28" s="100" t="s">
        <v>64</v>
      </c>
      <c r="C28" s="14">
        <v>0</v>
      </c>
      <c r="D28" s="116">
        <v>0</v>
      </c>
      <c r="E28" s="115">
        <f t="shared" si="2"/>
        <v>0</v>
      </c>
      <c r="F28" s="90"/>
      <c r="G28" s="1"/>
      <c r="H28" s="1"/>
    </row>
    <row r="29" spans="1:10" ht="31.5" x14ac:dyDescent="0.3">
      <c r="A29" s="92" t="s">
        <v>55</v>
      </c>
      <c r="B29" s="100" t="s">
        <v>95</v>
      </c>
      <c r="C29" s="14">
        <v>0</v>
      </c>
      <c r="D29" s="116">
        <v>0</v>
      </c>
      <c r="E29" s="115">
        <f t="shared" si="2"/>
        <v>0</v>
      </c>
      <c r="F29" s="90">
        <f t="shared" ref="F29:F30" si="3">ROUND(E29,0)</f>
        <v>0</v>
      </c>
      <c r="G29" s="1"/>
      <c r="H29" s="1"/>
    </row>
    <row r="30" spans="1:10" x14ac:dyDescent="0.3">
      <c r="A30" s="92" t="s">
        <v>65</v>
      </c>
      <c r="B30" s="100" t="s">
        <v>66</v>
      </c>
      <c r="C30" s="14">
        <v>0</v>
      </c>
      <c r="D30" s="116">
        <v>0</v>
      </c>
      <c r="E30" s="115">
        <f t="shared" si="2"/>
        <v>0</v>
      </c>
      <c r="F30" s="90">
        <f t="shared" si="3"/>
        <v>0</v>
      </c>
      <c r="G30" s="1"/>
      <c r="H30" s="1"/>
    </row>
    <row r="31" spans="1:10" x14ac:dyDescent="0.3">
      <c r="A31" s="92" t="s">
        <v>65</v>
      </c>
      <c r="B31" s="100" t="s">
        <v>66</v>
      </c>
      <c r="C31" s="14">
        <v>0</v>
      </c>
      <c r="D31" s="116">
        <v>0</v>
      </c>
      <c r="E31" s="115">
        <f t="shared" si="2"/>
        <v>0</v>
      </c>
      <c r="F31" s="90">
        <f t="shared" ref="F31" si="4">ROUND(E31,0)</f>
        <v>0</v>
      </c>
      <c r="G31" s="1"/>
      <c r="H31" s="1"/>
    </row>
    <row r="32" spans="1:10" s="9" customFormat="1" x14ac:dyDescent="0.3">
      <c r="A32" s="8" t="s">
        <v>27</v>
      </c>
      <c r="B32" s="8"/>
      <c r="C32" s="8"/>
      <c r="D32" s="8"/>
      <c r="E32" s="8"/>
      <c r="F32" s="6">
        <f>SUM(F26:F31)</f>
        <v>0</v>
      </c>
    </row>
    <row r="33" spans="1:8" x14ac:dyDescent="0.3">
      <c r="A33" s="12"/>
      <c r="F33" s="45"/>
      <c r="G33" s="1"/>
      <c r="H33" s="1"/>
    </row>
    <row r="34" spans="1:8" x14ac:dyDescent="0.3">
      <c r="A34" s="16" t="s">
        <v>28</v>
      </c>
      <c r="B34" s="16"/>
      <c r="C34" s="16" t="s">
        <v>25</v>
      </c>
      <c r="D34" s="16" t="s">
        <v>26</v>
      </c>
      <c r="E34" s="16" t="s">
        <v>20</v>
      </c>
      <c r="F34" s="29"/>
      <c r="G34" s="1"/>
      <c r="H34" s="1"/>
    </row>
    <row r="35" spans="1:8" x14ac:dyDescent="0.3">
      <c r="A35" s="92" t="s">
        <v>67</v>
      </c>
      <c r="B35" s="31" t="s">
        <v>92</v>
      </c>
      <c r="C35" s="14">
        <v>0</v>
      </c>
      <c r="D35" s="116">
        <v>0</v>
      </c>
      <c r="E35" s="38">
        <v>0</v>
      </c>
      <c r="F35" s="36">
        <f>ROUND(E35,0)</f>
        <v>0</v>
      </c>
      <c r="G35" s="1"/>
      <c r="H35" s="1"/>
    </row>
    <row r="36" spans="1:8" ht="31.5" x14ac:dyDescent="0.3">
      <c r="A36" s="92" t="s">
        <v>69</v>
      </c>
      <c r="B36" s="31" t="s">
        <v>93</v>
      </c>
      <c r="C36" s="14">
        <v>0</v>
      </c>
      <c r="D36" s="116">
        <v>0</v>
      </c>
      <c r="E36" s="38">
        <v>0</v>
      </c>
      <c r="F36" s="36">
        <f t="shared" ref="F36:F39" si="5">ROUND(E36,0)</f>
        <v>0</v>
      </c>
      <c r="G36" s="1"/>
      <c r="H36" s="1"/>
    </row>
    <row r="37" spans="1:8" ht="31.5" x14ac:dyDescent="0.3">
      <c r="A37" s="92" t="s">
        <v>68</v>
      </c>
      <c r="B37" s="31" t="s">
        <v>94</v>
      </c>
      <c r="C37" s="14">
        <v>0</v>
      </c>
      <c r="D37" s="116">
        <v>0</v>
      </c>
      <c r="E37" s="38">
        <v>0</v>
      </c>
      <c r="F37" s="36">
        <f t="shared" si="5"/>
        <v>0</v>
      </c>
      <c r="G37" s="1"/>
      <c r="H37" s="1"/>
    </row>
    <row r="38" spans="1:8" x14ac:dyDescent="0.3">
      <c r="A38" s="92" t="s">
        <v>28</v>
      </c>
      <c r="B38" s="31"/>
      <c r="C38" s="14">
        <v>0</v>
      </c>
      <c r="D38" s="116">
        <v>0</v>
      </c>
      <c r="E38" s="38">
        <v>0</v>
      </c>
      <c r="F38" s="36">
        <f t="shared" si="5"/>
        <v>0</v>
      </c>
      <c r="G38" s="1"/>
      <c r="H38" s="1"/>
    </row>
    <row r="39" spans="1:8" x14ac:dyDescent="0.3">
      <c r="A39" s="92" t="s">
        <v>28</v>
      </c>
      <c r="B39" s="31"/>
      <c r="C39" s="14">
        <v>0</v>
      </c>
      <c r="D39" s="116">
        <v>0</v>
      </c>
      <c r="E39" s="38">
        <v>0</v>
      </c>
      <c r="F39" s="36">
        <f t="shared" si="5"/>
        <v>0</v>
      </c>
      <c r="G39" s="1"/>
      <c r="H39" s="1"/>
    </row>
    <row r="40" spans="1:8" x14ac:dyDescent="0.3">
      <c r="A40" s="8" t="s">
        <v>29</v>
      </c>
      <c r="B40" s="8"/>
      <c r="C40" s="8"/>
      <c r="D40" s="8"/>
      <c r="E40" s="8"/>
      <c r="F40" s="6">
        <f>SUM(F35:F39)</f>
        <v>0</v>
      </c>
      <c r="G40" s="1"/>
      <c r="H40" s="1"/>
    </row>
    <row r="41" spans="1:8" x14ac:dyDescent="0.3">
      <c r="A41" s="24" t="s">
        <v>30</v>
      </c>
      <c r="B41" s="24"/>
      <c r="C41" s="24"/>
      <c r="D41" s="24"/>
      <c r="E41" s="24"/>
      <c r="F41" s="30">
        <f>F7+F16+F23+F32+F40</f>
        <v>0</v>
      </c>
      <c r="G41" s="1"/>
      <c r="H41" s="1"/>
    </row>
    <row r="42" spans="1:8" x14ac:dyDescent="0.3">
      <c r="A42" s="25" t="s">
        <v>61</v>
      </c>
      <c r="B42" s="119"/>
      <c r="C42" s="99"/>
      <c r="D42" s="99"/>
      <c r="E42" s="98">
        <v>0</v>
      </c>
      <c r="F42" s="37">
        <f>ROUND(E42,0)</f>
        <v>0</v>
      </c>
      <c r="G42" s="1"/>
      <c r="H42" s="26"/>
    </row>
    <row r="43" spans="1:8" x14ac:dyDescent="0.3">
      <c r="A43" s="24" t="s">
        <v>2</v>
      </c>
      <c r="B43" s="24"/>
      <c r="C43" s="24"/>
      <c r="D43" s="24"/>
      <c r="E43" s="24"/>
      <c r="F43" s="30">
        <f>F41+F42</f>
        <v>0</v>
      </c>
      <c r="G43" s="1"/>
      <c r="H43" s="26"/>
    </row>
    <row r="44" spans="1:8" x14ac:dyDescent="0.3">
      <c r="A44" s="25" t="s">
        <v>90</v>
      </c>
      <c r="B44" s="25"/>
      <c r="C44" s="25"/>
      <c r="D44" s="25"/>
      <c r="E44" s="25"/>
      <c r="F44" s="34">
        <v>0</v>
      </c>
      <c r="G44" s="1"/>
      <c r="H44" s="1"/>
    </row>
    <row r="45" spans="1:8" x14ac:dyDescent="0.3">
      <c r="A45" s="15" t="s">
        <v>57</v>
      </c>
    </row>
    <row r="46" spans="1:8" x14ac:dyDescent="0.3"/>
    <row r="47" spans="1:8" hidden="1" x14ac:dyDescent="0.3">
      <c r="B47" s="12"/>
    </row>
    <row r="48" spans="1:8" x14ac:dyDescent="0.3">
      <c r="B48" s="9" t="s">
        <v>32</v>
      </c>
      <c r="C48" s="35"/>
      <c r="D48" s="18"/>
      <c r="E48" s="9" t="s">
        <v>33</v>
      </c>
      <c r="F48" s="130" t="e">
        <f>F43/C48</f>
        <v>#DIV/0!</v>
      </c>
    </row>
    <row r="49" spans="2:7" x14ac:dyDescent="0.3">
      <c r="B49" s="15" t="s">
        <v>79</v>
      </c>
      <c r="G49" s="27"/>
    </row>
    <row r="50" spans="2:7" x14ac:dyDescent="0.3"/>
    <row r="51" spans="2:7" x14ac:dyDescent="0.3"/>
    <row r="52" spans="2:7" x14ac:dyDescent="0.3"/>
    <row r="53" spans="2:7" x14ac:dyDescent="0.3"/>
    <row r="54" spans="2:7" x14ac:dyDescent="0.3"/>
    <row r="55" spans="2:7" x14ac:dyDescent="0.3"/>
    <row r="56" spans="2:7" x14ac:dyDescent="0.3"/>
    <row r="57" spans="2:7" x14ac:dyDescent="0.3"/>
    <row r="58" spans="2:7" x14ac:dyDescent="0.3"/>
    <row r="59" spans="2:7" x14ac:dyDescent="0.3"/>
    <row r="60" spans="2:7" x14ac:dyDescent="0.3"/>
    <row r="61" spans="2:7" x14ac:dyDescent="0.3"/>
    <row r="62" spans="2:7" x14ac:dyDescent="0.3"/>
    <row r="63" spans="2:7" x14ac:dyDescent="0.3"/>
    <row r="64" spans="2:7" x14ac:dyDescent="0.3"/>
    <row r="65" x14ac:dyDescent="0.3"/>
    <row r="66" x14ac:dyDescent="0.3"/>
  </sheetData>
  <sheetProtection insertRows="0" selectLockedCells="1"/>
  <mergeCells count="1">
    <mergeCell ref="C6:D6"/>
  </mergeCells>
  <conditionalFormatting sqref="G48">
    <cfRule type="colorScale" priority="6">
      <colorScale>
        <cfvo type="min"/>
        <cfvo type="max"/>
        <color rgb="FFFF7128"/>
        <color rgb="FFFF0000"/>
      </colorScale>
    </cfRule>
  </conditionalFormatting>
  <conditionalFormatting sqref="F48">
    <cfRule type="cellIs" dxfId="1" priority="1" operator="greaterThanOrEqual">
      <formula>7001</formula>
    </cfRule>
    <cfRule type="cellIs" dxfId="0" priority="2" operator="lessThanOrEqual">
      <formula>7000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40"/>
  <sheetViews>
    <sheetView zoomScale="90" zoomScaleNormal="90" workbookViewId="0">
      <selection activeCell="C3" sqref="C3"/>
    </sheetView>
  </sheetViews>
  <sheetFormatPr defaultColWidth="0" defaultRowHeight="15.75" zeroHeight="1" x14ac:dyDescent="0.3"/>
  <cols>
    <col min="1" max="1" width="25.77734375" style="1" customWidth="1"/>
    <col min="2" max="3" width="23.44140625" style="1" customWidth="1"/>
    <col min="4" max="9" width="0" style="1" hidden="1" customWidth="1"/>
    <col min="10" max="16384" width="9.21875" style="1" hidden="1"/>
  </cols>
  <sheetData>
    <row r="1" spans="1:7" ht="35.25" customHeight="1" x14ac:dyDescent="0.3">
      <c r="A1" s="101" t="s">
        <v>89</v>
      </c>
      <c r="B1" s="102"/>
      <c r="C1" s="102"/>
    </row>
    <row r="2" spans="1:7" ht="16.5" x14ac:dyDescent="0.3">
      <c r="A2" s="13" t="s">
        <v>34</v>
      </c>
      <c r="B2" s="120"/>
      <c r="C2" s="103"/>
    </row>
    <row r="3" spans="1:7" ht="16.5" x14ac:dyDescent="0.3">
      <c r="A3" s="13" t="s">
        <v>35</v>
      </c>
      <c r="B3" s="120"/>
      <c r="C3" s="103"/>
    </row>
    <row r="4" spans="1:7" ht="16.5" x14ac:dyDescent="0.3">
      <c r="A4" s="13" t="s">
        <v>36</v>
      </c>
      <c r="B4" s="121"/>
      <c r="C4" s="103"/>
    </row>
    <row r="5" spans="1:7" ht="16.5" customHeight="1" x14ac:dyDescent="0.3">
      <c r="A5" s="13" t="s">
        <v>37</v>
      </c>
      <c r="B5" s="122"/>
      <c r="C5" s="103"/>
    </row>
    <row r="6" spans="1:7" ht="21" customHeight="1" x14ac:dyDescent="0.3">
      <c r="A6" s="13" t="s">
        <v>38</v>
      </c>
      <c r="B6" s="123"/>
      <c r="C6" s="103"/>
    </row>
    <row r="7" spans="1:7" ht="48.75" customHeight="1" x14ac:dyDescent="0.3">
      <c r="A7" s="113" t="s">
        <v>39</v>
      </c>
      <c r="B7" s="114"/>
      <c r="C7" s="114" t="s">
        <v>40</v>
      </c>
    </row>
    <row r="8" spans="1:7" s="2" customFormat="1" ht="31.5" x14ac:dyDescent="0.3">
      <c r="A8" s="104" t="s">
        <v>41</v>
      </c>
      <c r="B8" s="105" t="s">
        <v>70</v>
      </c>
      <c r="C8" s="104" t="s">
        <v>42</v>
      </c>
      <c r="G8" s="5"/>
    </row>
    <row r="9" spans="1:7" ht="29.25" customHeight="1" x14ac:dyDescent="0.3">
      <c r="A9" s="96" t="s">
        <v>43</v>
      </c>
      <c r="B9" s="106">
        <f>'Budget Details'!F7</f>
        <v>0</v>
      </c>
      <c r="C9" s="109">
        <f t="shared" ref="C9:C16" si="0">SUM(B9:B9)</f>
        <v>0</v>
      </c>
    </row>
    <row r="10" spans="1:7" ht="29.25" customHeight="1" x14ac:dyDescent="0.3">
      <c r="A10" s="96" t="s">
        <v>44</v>
      </c>
      <c r="B10" s="106">
        <f>'Budget Details'!F16</f>
        <v>0</v>
      </c>
      <c r="C10" s="109">
        <f t="shared" si="0"/>
        <v>0</v>
      </c>
    </row>
    <row r="11" spans="1:7" ht="29.25" customHeight="1" x14ac:dyDescent="0.3">
      <c r="A11" s="96" t="s">
        <v>18</v>
      </c>
      <c r="B11" s="106">
        <f>'Budget Details'!F23</f>
        <v>0</v>
      </c>
      <c r="C11" s="109">
        <f t="shared" si="0"/>
        <v>0</v>
      </c>
    </row>
    <row r="12" spans="1:7" ht="29.25" customHeight="1" x14ac:dyDescent="0.3">
      <c r="A12" s="96" t="s">
        <v>45</v>
      </c>
      <c r="B12" s="106">
        <f>'Budget Details'!F32</f>
        <v>0</v>
      </c>
      <c r="C12" s="109">
        <f t="shared" si="0"/>
        <v>0</v>
      </c>
    </row>
    <row r="13" spans="1:7" ht="29.25" customHeight="1" x14ac:dyDescent="0.3">
      <c r="A13" s="96" t="s">
        <v>22</v>
      </c>
      <c r="B13" s="106">
        <f>'Budget Details'!F40</f>
        <v>0</v>
      </c>
      <c r="C13" s="109">
        <f t="shared" si="0"/>
        <v>0</v>
      </c>
    </row>
    <row r="14" spans="1:7" ht="29.25" customHeight="1" x14ac:dyDescent="0.3">
      <c r="A14" s="3" t="s">
        <v>30</v>
      </c>
      <c r="B14" s="107">
        <f>SUM(B9:B13)</f>
        <v>0</v>
      </c>
      <c r="C14" s="109">
        <f t="shared" si="0"/>
        <v>0</v>
      </c>
    </row>
    <row r="15" spans="1:7" ht="29.25" customHeight="1" x14ac:dyDescent="0.3">
      <c r="A15" s="3" t="s">
        <v>46</v>
      </c>
      <c r="B15" s="108">
        <f>'Budget Details'!F42</f>
        <v>0</v>
      </c>
      <c r="C15" s="109">
        <f t="shared" si="0"/>
        <v>0</v>
      </c>
    </row>
    <row r="16" spans="1:7" ht="29.25" customHeight="1" x14ac:dyDescent="0.3">
      <c r="A16" s="110" t="s">
        <v>42</v>
      </c>
      <c r="B16" s="111">
        <f>SUM(B14:B15)</f>
        <v>0</v>
      </c>
      <c r="C16" s="112">
        <f t="shared" si="0"/>
        <v>0</v>
      </c>
    </row>
    <row r="17" spans="1:3" hidden="1" x14ac:dyDescent="0.3">
      <c r="A17" s="12"/>
      <c r="B17" s="4"/>
      <c r="C17" s="4"/>
    </row>
    <row r="18" spans="1:3" hidden="1" x14ac:dyDescent="0.3">
      <c r="B18" s="4"/>
      <c r="C18" s="4"/>
    </row>
    <row r="19" spans="1:3" ht="28.5" hidden="1" customHeight="1" x14ac:dyDescent="0.3">
      <c r="A19" s="11"/>
      <c r="B19" s="11"/>
      <c r="C19" s="11"/>
    </row>
    <row r="20" spans="1:3" hidden="1" x14ac:dyDescent="0.3">
      <c r="B20" s="4"/>
      <c r="C20" s="4"/>
    </row>
    <row r="21" spans="1:3" hidden="1" x14ac:dyDescent="0.3">
      <c r="B21" s="4"/>
      <c r="C21" s="4"/>
    </row>
    <row r="40" x14ac:dyDescent="0.3"/>
  </sheetData>
  <sheetProtection selectLockedCells="1"/>
  <protectedRanges>
    <protectedRange algorithmName="SHA-512" hashValue="n4S6lopKyn/duujnNtyqNBfNv9Nl1sDoZQyTXVeiX9LKi5PN6DnINuOR0LA6Vjwa9obtkHDhoQUM1uy6bUYweQ==" saltValue="244ndhfZD4r+4BoepHNxvA==" spinCount="100000" sqref="B6:C6" name="indirect rate_1"/>
    <protectedRange algorithmName="SHA-512" hashValue="VKmm48V6Oibg7K054vACyqTwQ7NTd6tNkBbZhMztJegAK7yUVcZPfMAkvHaB1nSAByobG8vUbdELwhXQvP/wxQ==" saltValue="kcpAUMokx2bQO1CbJRPWag==" spinCount="100000" sqref="B15 B9:B13" name="line items_1_1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E66E-3057-44AA-AFB8-7715A9DE9436}">
  <dimension ref="A1:F50"/>
  <sheetViews>
    <sheetView zoomScale="90" zoomScaleNormal="90" workbookViewId="0">
      <selection activeCell="E21" sqref="E21"/>
    </sheetView>
  </sheetViews>
  <sheetFormatPr defaultColWidth="0" defaultRowHeight="15.75" zeroHeight="1" x14ac:dyDescent="0.3"/>
  <cols>
    <col min="1" max="1" width="35.21875" customWidth="1"/>
    <col min="2" max="2" width="13.21875" customWidth="1"/>
    <col min="3" max="3" width="12.21875" customWidth="1"/>
    <col min="4" max="4" width="11.6640625" customWidth="1"/>
    <col min="5" max="5" width="13.6640625" bestFit="1" customWidth="1"/>
    <col min="6" max="6" width="10.44140625" customWidth="1"/>
    <col min="7" max="16384" width="8.77734375" hidden="1"/>
  </cols>
  <sheetData>
    <row r="1" spans="1:6" s="1" customFormat="1" x14ac:dyDescent="0.3">
      <c r="A1" s="9" t="s">
        <v>88</v>
      </c>
      <c r="B1" s="9"/>
      <c r="C1" s="15"/>
      <c r="D1" s="18"/>
      <c r="E1" s="9"/>
      <c r="F1" s="9"/>
    </row>
    <row r="2" spans="1:6" s="20" customFormat="1" ht="13.5" x14ac:dyDescent="0.25">
      <c r="A2" s="19"/>
    </row>
    <row r="3" spans="1:6" ht="31.5" x14ac:dyDescent="0.3">
      <c r="A3" s="29" t="s">
        <v>87</v>
      </c>
      <c r="B3" s="54" t="s">
        <v>60</v>
      </c>
      <c r="C3" s="29" t="s">
        <v>0</v>
      </c>
      <c r="D3" s="46" t="s">
        <v>1</v>
      </c>
      <c r="E3" s="29" t="s">
        <v>2</v>
      </c>
      <c r="F3" s="57" t="s">
        <v>3</v>
      </c>
    </row>
    <row r="4" spans="1:6" x14ac:dyDescent="0.3">
      <c r="A4" s="56" t="s">
        <v>72</v>
      </c>
      <c r="B4" s="38">
        <v>65000</v>
      </c>
      <c r="C4" s="39">
        <v>12</v>
      </c>
      <c r="D4" s="44">
        <v>0.8</v>
      </c>
      <c r="E4" s="36">
        <f t="shared" ref="E4:E12" si="0">ROUND(B4*C4/12*D4,0)</f>
        <v>52000</v>
      </c>
      <c r="F4" s="58">
        <v>0.14000000000000001</v>
      </c>
    </row>
    <row r="5" spans="1:6" x14ac:dyDescent="0.3">
      <c r="A5" s="31" t="s">
        <v>80</v>
      </c>
      <c r="B5" s="47"/>
      <c r="C5" s="48"/>
      <c r="D5" s="49"/>
      <c r="E5" s="36"/>
      <c r="F5" s="47"/>
    </row>
    <row r="6" spans="1:6" x14ac:dyDescent="0.3">
      <c r="A6" s="53" t="s">
        <v>73</v>
      </c>
      <c r="B6" s="38">
        <v>62000</v>
      </c>
      <c r="C6" s="39">
        <v>12</v>
      </c>
      <c r="D6" s="44">
        <v>0.4</v>
      </c>
      <c r="E6" s="36">
        <f t="shared" si="0"/>
        <v>24800</v>
      </c>
      <c r="F6" s="58">
        <v>0.14000000000000001</v>
      </c>
    </row>
    <row r="7" spans="1:6" x14ac:dyDescent="0.3">
      <c r="A7" s="31" t="s">
        <v>81</v>
      </c>
      <c r="B7" s="47"/>
      <c r="C7" s="48"/>
      <c r="D7" s="49"/>
      <c r="E7" s="36"/>
      <c r="F7" s="47"/>
    </row>
    <row r="8" spans="1:6" x14ac:dyDescent="0.3">
      <c r="A8" s="53" t="s">
        <v>74</v>
      </c>
      <c r="B8" s="38">
        <v>80000</v>
      </c>
      <c r="C8" s="39">
        <v>12</v>
      </c>
      <c r="D8" s="40">
        <v>0.2</v>
      </c>
      <c r="E8" s="36">
        <f t="shared" si="0"/>
        <v>16000</v>
      </c>
      <c r="F8" s="58">
        <v>0.14000000000000001</v>
      </c>
    </row>
    <row r="9" spans="1:6" ht="31.5" x14ac:dyDescent="0.3">
      <c r="A9" s="31" t="s">
        <v>47</v>
      </c>
      <c r="B9" s="47"/>
      <c r="C9" s="48"/>
      <c r="D9" s="50"/>
      <c r="E9" s="36"/>
      <c r="F9" s="47"/>
    </row>
    <row r="10" spans="1:6" x14ac:dyDescent="0.3">
      <c r="A10" s="53" t="s">
        <v>7</v>
      </c>
      <c r="B10" s="38">
        <v>0</v>
      </c>
      <c r="C10" s="39">
        <v>0</v>
      </c>
      <c r="D10" s="40">
        <v>0</v>
      </c>
      <c r="E10" s="36">
        <f t="shared" si="0"/>
        <v>0</v>
      </c>
      <c r="F10" s="58">
        <v>0</v>
      </c>
    </row>
    <row r="11" spans="1:6" x14ac:dyDescent="0.3">
      <c r="A11" s="31" t="s">
        <v>71</v>
      </c>
      <c r="B11" s="47"/>
      <c r="C11" s="48"/>
      <c r="D11" s="50"/>
      <c r="E11" s="36"/>
      <c r="F11" s="47"/>
    </row>
    <row r="12" spans="1:6" x14ac:dyDescent="0.3">
      <c r="A12" s="56" t="s">
        <v>8</v>
      </c>
      <c r="B12" s="38">
        <v>0</v>
      </c>
      <c r="C12" s="39">
        <v>0</v>
      </c>
      <c r="D12" s="44">
        <v>0</v>
      </c>
      <c r="E12" s="36">
        <f t="shared" si="0"/>
        <v>0</v>
      </c>
      <c r="F12" s="58">
        <v>0</v>
      </c>
    </row>
    <row r="13" spans="1:6" x14ac:dyDescent="0.3">
      <c r="A13" s="31" t="s">
        <v>71</v>
      </c>
      <c r="B13" s="47"/>
      <c r="C13" s="48"/>
      <c r="D13" s="49"/>
      <c r="E13" s="36"/>
      <c r="F13" s="47"/>
    </row>
    <row r="14" spans="1:6" x14ac:dyDescent="0.3">
      <c r="A14" s="31"/>
      <c r="B14" s="41"/>
      <c r="C14" s="42"/>
      <c r="D14" s="43"/>
      <c r="E14" s="36"/>
      <c r="F14" s="47"/>
    </row>
    <row r="15" spans="1:6" x14ac:dyDescent="0.3">
      <c r="A15" s="8"/>
      <c r="B15" s="8"/>
      <c r="C15" s="8"/>
      <c r="D15" s="28">
        <f>SUM(D4:D14)</f>
        <v>1.4000000000000001</v>
      </c>
      <c r="E15" s="6">
        <f>SUM(E4:E13)</f>
        <v>92800</v>
      </c>
      <c r="F15" s="8"/>
    </row>
    <row r="16" spans="1: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</sheetData>
  <pageMargins left="0.7" right="0.7" top="0.75" bottom="0.75" header="0.3" footer="0.3"/>
  <pageSetup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8A2F-E5C3-4A40-A909-79E3F4B05B6B}">
  <sheetPr codeName="Sheet5">
    <pageSetUpPr fitToPage="1"/>
  </sheetPr>
  <dimension ref="A1:F62"/>
  <sheetViews>
    <sheetView zoomScale="90" zoomScaleNormal="90" workbookViewId="0">
      <selection activeCell="B12" sqref="B12"/>
    </sheetView>
  </sheetViews>
  <sheetFormatPr defaultColWidth="0" defaultRowHeight="15.75" zeroHeight="1" x14ac:dyDescent="0.3"/>
  <cols>
    <col min="1" max="1" width="20.21875" style="62" customWidth="1"/>
    <col min="2" max="2" width="38.5546875" style="62" customWidth="1"/>
    <col min="3" max="3" width="13.21875" style="62" customWidth="1"/>
    <col min="4" max="4" width="16.21875" style="62" customWidth="1"/>
    <col min="5" max="5" width="11.6640625" style="62" customWidth="1"/>
    <col min="6" max="6" width="13.6640625" style="62" bestFit="1" customWidth="1"/>
    <col min="7" max="16384" width="8.77734375" style="62" hidden="1"/>
  </cols>
  <sheetData>
    <row r="1" spans="1:6" x14ac:dyDescent="0.3">
      <c r="A1" s="59" t="s">
        <v>59</v>
      </c>
      <c r="B1" s="59"/>
      <c r="C1" s="60"/>
      <c r="D1" s="61"/>
      <c r="E1" s="59"/>
      <c r="F1" s="59"/>
    </row>
    <row r="2" spans="1:6" x14ac:dyDescent="0.3">
      <c r="A2" s="63"/>
      <c r="B2" s="64"/>
      <c r="C2" s="64"/>
      <c r="D2" s="64"/>
      <c r="E2" s="64"/>
      <c r="F2" s="64"/>
    </row>
    <row r="3" spans="1:6" x14ac:dyDescent="0.3">
      <c r="A3" s="65" t="s">
        <v>9</v>
      </c>
      <c r="B3" s="66"/>
      <c r="C3" s="66"/>
      <c r="D3" s="66"/>
      <c r="E3" s="67"/>
      <c r="F3" s="66" t="s">
        <v>2</v>
      </c>
    </row>
    <row r="4" spans="1:6" x14ac:dyDescent="0.3">
      <c r="A4" s="65"/>
      <c r="B4" s="66"/>
      <c r="C4" s="66"/>
      <c r="D4" s="66"/>
      <c r="E4" s="67"/>
      <c r="F4" s="66"/>
    </row>
    <row r="5" spans="1:6" ht="31.5" x14ac:dyDescent="0.3">
      <c r="A5" s="60"/>
      <c r="B5" s="53" t="s">
        <v>48</v>
      </c>
      <c r="C5" s="68"/>
      <c r="D5" s="69"/>
      <c r="E5" s="51"/>
      <c r="F5" s="70">
        <f>'Sample Budget Detail-Salaries'!E15</f>
        <v>92800</v>
      </c>
    </row>
    <row r="6" spans="1:6" ht="47.25" x14ac:dyDescent="0.3">
      <c r="A6" s="60"/>
      <c r="B6" s="92" t="s">
        <v>58</v>
      </c>
      <c r="C6" s="136" t="s">
        <v>75</v>
      </c>
      <c r="D6" s="136"/>
      <c r="E6" s="70"/>
      <c r="F6" s="70"/>
    </row>
    <row r="7" spans="1:6" x14ac:dyDescent="0.3">
      <c r="A7" s="71" t="s">
        <v>11</v>
      </c>
      <c r="B7" s="71"/>
      <c r="C7" s="71"/>
      <c r="D7" s="71"/>
      <c r="E7" s="72"/>
      <c r="F7" s="73">
        <f>SUM(F5:F6)</f>
        <v>92800</v>
      </c>
    </row>
    <row r="8" spans="1:6" x14ac:dyDescent="0.3">
      <c r="A8" s="74"/>
      <c r="B8" s="60"/>
      <c r="C8" s="60"/>
      <c r="D8" s="60"/>
      <c r="E8" s="60"/>
      <c r="F8" s="75"/>
    </row>
    <row r="9" spans="1:6" x14ac:dyDescent="0.3">
      <c r="A9" s="76" t="s">
        <v>12</v>
      </c>
      <c r="B9" s="76"/>
      <c r="C9" s="76"/>
      <c r="D9" s="76"/>
      <c r="E9" s="76"/>
      <c r="F9" s="66"/>
    </row>
    <row r="10" spans="1:6" x14ac:dyDescent="0.3">
      <c r="A10" s="59" t="s">
        <v>13</v>
      </c>
      <c r="B10" s="60"/>
      <c r="C10" s="59" t="s">
        <v>14</v>
      </c>
      <c r="D10" s="59" t="s">
        <v>15</v>
      </c>
      <c r="E10" s="59" t="s">
        <v>0</v>
      </c>
      <c r="F10" s="70"/>
    </row>
    <row r="11" spans="1:6" ht="31.5" x14ac:dyDescent="0.3">
      <c r="A11" s="60" t="s">
        <v>49</v>
      </c>
      <c r="B11" s="23" t="s">
        <v>97</v>
      </c>
      <c r="C11" s="10">
        <v>175</v>
      </c>
      <c r="D11" s="7">
        <v>2</v>
      </c>
      <c r="E11" s="7">
        <v>12</v>
      </c>
      <c r="F11" s="70">
        <f>ROUND((C11*D11)*E11,0)</f>
        <v>4200</v>
      </c>
    </row>
    <row r="12" spans="1:6" x14ac:dyDescent="0.3">
      <c r="A12" s="60"/>
      <c r="B12" s="23"/>
      <c r="C12" s="10">
        <v>0</v>
      </c>
      <c r="D12" s="7">
        <v>0</v>
      </c>
      <c r="E12" s="7">
        <v>0</v>
      </c>
      <c r="F12" s="70">
        <f t="shared" ref="F12:F13" si="0">ROUND((C12*D12)*E12,0)</f>
        <v>0</v>
      </c>
    </row>
    <row r="13" spans="1:6" x14ac:dyDescent="0.3">
      <c r="A13" s="59" t="s">
        <v>16</v>
      </c>
      <c r="B13" s="7"/>
      <c r="C13" s="10">
        <v>0</v>
      </c>
      <c r="D13" s="7">
        <v>0</v>
      </c>
      <c r="E13" s="7">
        <v>0</v>
      </c>
      <c r="F13" s="70">
        <f t="shared" si="0"/>
        <v>0</v>
      </c>
    </row>
    <row r="14" spans="1:6" ht="31.5" x14ac:dyDescent="0.3">
      <c r="A14" s="60" t="s">
        <v>103</v>
      </c>
      <c r="B14" s="33" t="s">
        <v>104</v>
      </c>
      <c r="C14" s="10">
        <v>2000</v>
      </c>
      <c r="D14" s="77"/>
      <c r="E14" s="77"/>
      <c r="F14" s="70">
        <f>ROUND(C14,0)</f>
        <v>2000</v>
      </c>
    </row>
    <row r="15" spans="1:6" x14ac:dyDescent="0.3">
      <c r="A15" s="60"/>
      <c r="B15" s="33"/>
      <c r="C15" s="78">
        <v>0</v>
      </c>
      <c r="D15" s="77"/>
      <c r="E15" s="77"/>
      <c r="F15" s="70">
        <f>ROUND(C15,0)</f>
        <v>0</v>
      </c>
    </row>
    <row r="16" spans="1:6" x14ac:dyDescent="0.3">
      <c r="A16" s="71" t="s">
        <v>17</v>
      </c>
      <c r="B16" s="71"/>
      <c r="C16" s="71"/>
      <c r="D16" s="71"/>
      <c r="E16" s="71"/>
      <c r="F16" s="73">
        <f>SUM(F11:F15)</f>
        <v>6200</v>
      </c>
    </row>
    <row r="17" spans="1:6" x14ac:dyDescent="0.3">
      <c r="A17" s="74"/>
      <c r="B17" s="60"/>
      <c r="C17" s="60"/>
      <c r="D17" s="60"/>
      <c r="E17" s="60"/>
      <c r="F17" s="75"/>
    </row>
    <row r="18" spans="1:6" x14ac:dyDescent="0.3">
      <c r="A18" s="76" t="s">
        <v>18</v>
      </c>
      <c r="B18" s="76"/>
      <c r="C18" s="76" t="s">
        <v>19</v>
      </c>
      <c r="D18" s="76" t="s">
        <v>14</v>
      </c>
      <c r="E18" s="76" t="s">
        <v>20</v>
      </c>
      <c r="F18" s="66"/>
    </row>
    <row r="19" spans="1:6" ht="31.5" x14ac:dyDescent="0.3">
      <c r="A19" s="60" t="s">
        <v>21</v>
      </c>
      <c r="B19" s="117" t="s">
        <v>76</v>
      </c>
      <c r="C19" s="7">
        <v>1200</v>
      </c>
      <c r="D19" s="7">
        <v>0.625</v>
      </c>
      <c r="E19" s="79">
        <f>C19*D19</f>
        <v>750</v>
      </c>
      <c r="F19" s="70">
        <f>ROUND(E19,0)</f>
        <v>750</v>
      </c>
    </row>
    <row r="20" spans="1:6" ht="47.25" x14ac:dyDescent="0.3">
      <c r="A20" s="60" t="s">
        <v>21</v>
      </c>
      <c r="B20" s="118" t="s">
        <v>77</v>
      </c>
      <c r="C20" s="7">
        <v>300</v>
      </c>
      <c r="D20" s="7">
        <v>0.625</v>
      </c>
      <c r="E20" s="79">
        <f>C20*D20</f>
        <v>187.5</v>
      </c>
      <c r="F20" s="70">
        <f t="shared" ref="F20:F22" si="1">ROUND(E20,0)</f>
        <v>188</v>
      </c>
    </row>
    <row r="21" spans="1:6" s="1" customFormat="1" ht="31.5" x14ac:dyDescent="0.3">
      <c r="A21" s="89" t="s">
        <v>63</v>
      </c>
      <c r="B21" s="100" t="s">
        <v>82</v>
      </c>
      <c r="C21" s="94"/>
      <c r="D21" s="94"/>
      <c r="E21" s="38">
        <v>500</v>
      </c>
      <c r="F21" s="36">
        <f t="shared" si="1"/>
        <v>500</v>
      </c>
    </row>
    <row r="22" spans="1:6" s="1" customFormat="1" ht="31.5" x14ac:dyDescent="0.3">
      <c r="A22" s="89" t="s">
        <v>63</v>
      </c>
      <c r="B22" s="100" t="s">
        <v>83</v>
      </c>
      <c r="C22" s="94"/>
      <c r="D22" s="94"/>
      <c r="E22" s="38">
        <v>1000</v>
      </c>
      <c r="F22" s="36">
        <f t="shared" si="1"/>
        <v>1000</v>
      </c>
    </row>
    <row r="23" spans="1:6" x14ac:dyDescent="0.3">
      <c r="A23" s="71" t="s">
        <v>23</v>
      </c>
      <c r="B23" s="71"/>
      <c r="C23" s="71"/>
      <c r="D23" s="71"/>
      <c r="E23" s="71"/>
      <c r="F23" s="73">
        <f>SUM(F19:F22)</f>
        <v>2438</v>
      </c>
    </row>
    <row r="24" spans="1:6" x14ac:dyDescent="0.3">
      <c r="A24" s="74"/>
      <c r="B24" s="60"/>
      <c r="C24" s="60"/>
      <c r="D24" s="60"/>
      <c r="E24" s="60"/>
      <c r="F24" s="75"/>
    </row>
    <row r="25" spans="1:6" x14ac:dyDescent="0.3">
      <c r="A25" s="76" t="s">
        <v>24</v>
      </c>
      <c r="B25" s="76"/>
      <c r="C25" s="76" t="s">
        <v>25</v>
      </c>
      <c r="D25" s="76" t="s">
        <v>26</v>
      </c>
      <c r="E25" s="76" t="s">
        <v>20</v>
      </c>
      <c r="F25" s="66"/>
    </row>
    <row r="26" spans="1:6" x14ac:dyDescent="0.3">
      <c r="A26" s="92" t="s">
        <v>54</v>
      </c>
      <c r="B26" s="100" t="s">
        <v>78</v>
      </c>
      <c r="C26" s="7">
        <v>15</v>
      </c>
      <c r="D26" s="91"/>
      <c r="E26" s="7">
        <f>(25*12)*1.35</f>
        <v>405</v>
      </c>
      <c r="F26" s="70">
        <f>ROUND(E26,0)</f>
        <v>405</v>
      </c>
    </row>
    <row r="27" spans="1:6" ht="31.5" x14ac:dyDescent="0.3">
      <c r="A27" s="92" t="s">
        <v>54</v>
      </c>
      <c r="B27" s="100" t="s">
        <v>98</v>
      </c>
      <c r="C27" s="7">
        <v>15</v>
      </c>
      <c r="D27" s="91"/>
      <c r="E27" s="7">
        <v>1700</v>
      </c>
      <c r="F27" s="70">
        <f t="shared" ref="F27:F31" si="2">ROUND(E27,0)</f>
        <v>1700</v>
      </c>
    </row>
    <row r="28" spans="1:6" x14ac:dyDescent="0.3">
      <c r="A28" s="92" t="s">
        <v>54</v>
      </c>
      <c r="B28" s="100" t="s">
        <v>64</v>
      </c>
      <c r="C28" s="7">
        <v>15</v>
      </c>
      <c r="D28" s="91"/>
      <c r="E28" s="7">
        <f>100+180+2000</f>
        <v>2280</v>
      </c>
      <c r="F28" s="70">
        <f t="shared" si="2"/>
        <v>2280</v>
      </c>
    </row>
    <row r="29" spans="1:6" ht="31.5" x14ac:dyDescent="0.3">
      <c r="A29" s="92" t="s">
        <v>55</v>
      </c>
      <c r="B29" s="100" t="s">
        <v>95</v>
      </c>
      <c r="C29" s="7">
        <v>15</v>
      </c>
      <c r="D29" s="91">
        <v>150</v>
      </c>
      <c r="E29" s="7">
        <f>150*50</f>
        <v>7500</v>
      </c>
      <c r="F29" s="70">
        <f t="shared" si="2"/>
        <v>7500</v>
      </c>
    </row>
    <row r="30" spans="1:6" x14ac:dyDescent="0.3">
      <c r="A30" s="92" t="s">
        <v>65</v>
      </c>
      <c r="B30" s="100" t="s">
        <v>66</v>
      </c>
      <c r="C30" s="7">
        <v>15</v>
      </c>
      <c r="D30" s="91"/>
      <c r="E30" s="7">
        <v>1200</v>
      </c>
      <c r="F30" s="70">
        <f t="shared" si="2"/>
        <v>1200</v>
      </c>
    </row>
    <row r="31" spans="1:6" x14ac:dyDescent="0.3">
      <c r="A31" s="92" t="s">
        <v>65</v>
      </c>
      <c r="B31" s="100" t="s">
        <v>66</v>
      </c>
      <c r="C31" s="7">
        <v>15</v>
      </c>
      <c r="D31" s="91"/>
      <c r="E31" s="7">
        <f>(500+250)*4</f>
        <v>3000</v>
      </c>
      <c r="F31" s="70">
        <f t="shared" si="2"/>
        <v>3000</v>
      </c>
    </row>
    <row r="32" spans="1:6" x14ac:dyDescent="0.3">
      <c r="A32" s="71" t="s">
        <v>27</v>
      </c>
      <c r="B32" s="71"/>
      <c r="C32" s="71"/>
      <c r="D32" s="71"/>
      <c r="E32" s="71"/>
      <c r="F32" s="73">
        <f>SUM(F26:F31)</f>
        <v>16085</v>
      </c>
    </row>
    <row r="33" spans="1:6" x14ac:dyDescent="0.3">
      <c r="A33" s="74"/>
      <c r="B33" s="60"/>
      <c r="C33" s="60"/>
      <c r="D33" s="60"/>
      <c r="E33" s="60"/>
      <c r="F33" s="75"/>
    </row>
    <row r="34" spans="1:6" x14ac:dyDescent="0.3">
      <c r="A34" s="76" t="s">
        <v>28</v>
      </c>
      <c r="B34" s="76"/>
      <c r="C34" s="76" t="s">
        <v>25</v>
      </c>
      <c r="D34" s="76" t="s">
        <v>26</v>
      </c>
      <c r="E34" s="76" t="s">
        <v>20</v>
      </c>
      <c r="F34" s="66"/>
    </row>
    <row r="35" spans="1:6" x14ac:dyDescent="0.3">
      <c r="A35" s="92" t="s">
        <v>67</v>
      </c>
      <c r="B35" s="31" t="s">
        <v>92</v>
      </c>
      <c r="C35" s="125">
        <v>15</v>
      </c>
      <c r="D35" s="127"/>
      <c r="E35" s="80">
        <v>7000</v>
      </c>
      <c r="F35" s="70">
        <f>ROUND(E35,0)</f>
        <v>7000</v>
      </c>
    </row>
    <row r="36" spans="1:6" ht="31.5" x14ac:dyDescent="0.3">
      <c r="A36" s="92" t="s">
        <v>69</v>
      </c>
      <c r="B36" s="31" t="s">
        <v>93</v>
      </c>
      <c r="C36" s="125">
        <v>15</v>
      </c>
      <c r="D36" s="127"/>
      <c r="E36" s="80">
        <v>3000</v>
      </c>
      <c r="F36" s="70">
        <f t="shared" ref="F36:F39" si="3">ROUND(E36,0)</f>
        <v>3000</v>
      </c>
    </row>
    <row r="37" spans="1:6" ht="31.5" x14ac:dyDescent="0.3">
      <c r="A37" s="92" t="s">
        <v>68</v>
      </c>
      <c r="B37" s="31" t="s">
        <v>94</v>
      </c>
      <c r="C37" s="125">
        <v>15</v>
      </c>
      <c r="D37" s="127">
        <v>150</v>
      </c>
      <c r="E37" s="80">
        <v>7500</v>
      </c>
      <c r="F37" s="70">
        <f t="shared" si="3"/>
        <v>7500</v>
      </c>
    </row>
    <row r="38" spans="1:6" x14ac:dyDescent="0.3">
      <c r="A38" s="92" t="s">
        <v>85</v>
      </c>
      <c r="B38" s="31" t="s">
        <v>86</v>
      </c>
      <c r="C38" s="125">
        <v>15</v>
      </c>
      <c r="D38" s="126"/>
      <c r="E38" s="80">
        <v>750</v>
      </c>
      <c r="F38" s="70">
        <f t="shared" si="3"/>
        <v>750</v>
      </c>
    </row>
    <row r="39" spans="1:6" x14ac:dyDescent="0.3">
      <c r="A39" s="92" t="s">
        <v>28</v>
      </c>
      <c r="B39" s="31"/>
      <c r="C39" s="125">
        <v>15</v>
      </c>
      <c r="D39" s="127"/>
      <c r="E39" s="80">
        <v>0</v>
      </c>
      <c r="F39" s="70">
        <f t="shared" si="3"/>
        <v>0</v>
      </c>
    </row>
    <row r="40" spans="1:6" x14ac:dyDescent="0.3">
      <c r="A40" s="71" t="s">
        <v>29</v>
      </c>
      <c r="B40" s="71"/>
      <c r="C40" s="71"/>
      <c r="D40" s="71"/>
      <c r="E40" s="71"/>
      <c r="F40" s="73">
        <f>SUM(F35:F39)</f>
        <v>18250</v>
      </c>
    </row>
    <row r="41" spans="1:6" x14ac:dyDescent="0.3">
      <c r="A41" s="81" t="s">
        <v>30</v>
      </c>
      <c r="B41" s="81"/>
      <c r="C41" s="81"/>
      <c r="D41" s="81"/>
      <c r="E41" s="81"/>
      <c r="F41" s="82">
        <f>F7+F16+F23+F32+F40</f>
        <v>135773</v>
      </c>
    </row>
    <row r="42" spans="1:6" x14ac:dyDescent="0.3">
      <c r="A42" s="83" t="s">
        <v>31</v>
      </c>
      <c r="B42" s="124">
        <v>0.1</v>
      </c>
      <c r="C42" s="84"/>
      <c r="D42" s="84"/>
      <c r="E42" s="128">
        <v>13577</v>
      </c>
      <c r="F42" s="85">
        <f>ROUND(E42,0)</f>
        <v>13577</v>
      </c>
    </row>
    <row r="43" spans="1:6" x14ac:dyDescent="0.3">
      <c r="A43" s="81" t="s">
        <v>2</v>
      </c>
      <c r="B43" s="81"/>
      <c r="C43" s="81"/>
      <c r="D43" s="81"/>
      <c r="E43" s="81"/>
      <c r="F43" s="82">
        <f>F41+F42</f>
        <v>149350</v>
      </c>
    </row>
    <row r="44" spans="1:6" x14ac:dyDescent="0.3">
      <c r="A44" s="83" t="s">
        <v>90</v>
      </c>
      <c r="B44" s="83"/>
      <c r="C44" s="83"/>
      <c r="D44" s="83"/>
      <c r="E44" s="83"/>
      <c r="F44" s="86"/>
    </row>
    <row r="45" spans="1:6" x14ac:dyDescent="0.3">
      <c r="A45" s="60" t="s">
        <v>57</v>
      </c>
      <c r="B45" s="60"/>
      <c r="C45" s="60"/>
      <c r="D45" s="60"/>
      <c r="E45" s="60"/>
      <c r="F45" s="60"/>
    </row>
    <row r="46" spans="1:6" x14ac:dyDescent="0.3">
      <c r="A46" s="60"/>
      <c r="B46" s="60"/>
      <c r="C46" s="60"/>
      <c r="D46" s="60"/>
      <c r="E46" s="60"/>
      <c r="F46" s="60"/>
    </row>
    <row r="47" spans="1:6" x14ac:dyDescent="0.3">
      <c r="A47" s="60"/>
      <c r="B47" s="59" t="s">
        <v>32</v>
      </c>
      <c r="C47" s="87">
        <v>15</v>
      </c>
      <c r="D47" s="61"/>
      <c r="E47" s="59" t="s">
        <v>33</v>
      </c>
      <c r="F47" s="129">
        <f>F43/C47</f>
        <v>9956.6666666666661</v>
      </c>
    </row>
    <row r="48" spans="1:6" x14ac:dyDescent="0.3">
      <c r="A48" s="60"/>
      <c r="B48" s="60" t="s">
        <v>84</v>
      </c>
      <c r="C48" s="60"/>
      <c r="D48" s="60"/>
      <c r="E48" s="60"/>
      <c r="F48" s="60"/>
    </row>
    <row r="49" spans="1:6" hidden="1" x14ac:dyDescent="0.3">
      <c r="A49" s="60"/>
      <c r="B49" s="60"/>
      <c r="C49" s="60"/>
      <c r="D49" s="60"/>
      <c r="E49" s="60"/>
      <c r="F49" s="60"/>
    </row>
    <row r="50" spans="1:6" x14ac:dyDescent="0.3"/>
    <row r="51" spans="1:6" x14ac:dyDescent="0.3"/>
    <row r="52" spans="1:6" x14ac:dyDescent="0.3"/>
    <row r="53" spans="1:6" x14ac:dyDescent="0.3"/>
    <row r="54" spans="1:6" x14ac:dyDescent="0.3"/>
    <row r="55" spans="1:6" x14ac:dyDescent="0.3"/>
    <row r="56" spans="1:6" x14ac:dyDescent="0.3"/>
    <row r="57" spans="1:6" x14ac:dyDescent="0.3"/>
    <row r="58" spans="1:6" x14ac:dyDescent="0.3"/>
    <row r="59" spans="1:6" x14ac:dyDescent="0.3"/>
    <row r="60" spans="1:6" x14ac:dyDescent="0.3"/>
    <row r="61" spans="1:6" x14ac:dyDescent="0.3"/>
    <row r="62" spans="1:6" x14ac:dyDescent="0.3"/>
  </sheetData>
  <mergeCells count="1">
    <mergeCell ref="C6:D6"/>
  </mergeCells>
  <hyperlinks>
    <hyperlink ref="A3" location="Instructions!A15" tooltip="Click for details" display="Salary (including fringe)" xr:uid="{593CD915-5336-47D7-84FD-13B62CED85A7}"/>
  </hyperlinks>
  <pageMargins left="0.7" right="0.7" top="0.75" bottom="0.75" header="0.3" footer="0.3"/>
  <pageSetup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rogram xmlns="641e15b1-f718-40be-a45f-b8b308126f31">FHV Promising Practices</Program>
    <_dlc_DocId xmlns="98f01fe9-c3f2-4582-9148-d87bd0c242e7">PP6VNZTUNPYT-1240112096-911</_dlc_DocId>
    <_dlc_DocIdUrl xmlns="98f01fe9-c3f2-4582-9148-d87bd0c242e7">
      <Url>https://mn365.sharepoint.com/teams/MDH/bureaus/hib/cfhd/_layouts/15/DocIdRedir.aspx?ID=PP6VNZTUNPYT-1240112096-911</Url>
      <Description>PP6VNZTUNPYT-1240112096-911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88C61431D7141B5123323039B209E" ma:contentTypeVersion="77" ma:contentTypeDescription="Create a new document." ma:contentTypeScope="" ma:versionID="4f945b7776ce5cde9b0848f38a3aa9c5">
  <xsd:schema xmlns:xsd="http://www.w3.org/2001/XMLSchema" xmlns:xs="http://www.w3.org/2001/XMLSchema" xmlns:p="http://schemas.microsoft.com/office/2006/metadata/properties" xmlns:ns2="98f01fe9-c3f2-4582-9148-d87bd0c242e7" xmlns:ns3="641e15b1-f718-40be-a45f-b8b308126f31" xmlns:ns4="http://schemas.microsoft.com/sharepoint/v4" targetNamespace="http://schemas.microsoft.com/office/2006/metadata/properties" ma:root="true" ma:fieldsID="d160b02e8a6d607e7c21b2f122ea4fe8" ns2:_="" ns3:_="" ns4:_="">
    <xsd:import namespace="98f01fe9-c3f2-4582-9148-d87bd0c242e7"/>
    <xsd:import namespace="641e15b1-f718-40be-a45f-b8b308126f3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gram"/>
                <xsd:element ref="ns4:IconOverlay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e15b1-f718-40be-a45f-b8b308126f31" elementFormDefault="qualified">
    <xsd:import namespace="http://schemas.microsoft.com/office/2006/documentManagement/types"/>
    <xsd:import namespace="http://schemas.microsoft.com/office/infopath/2007/PartnerControls"/>
    <xsd:element name="Program" ma:index="11" ma:displayName="DocType" ma:format="Dropdown" ma:internalName="Program">
      <xsd:simpleType>
        <xsd:restriction base="dms:Choice">
          <xsd:enumeration value="Abstinence Ed"/>
          <xsd:enumeration value="Access to Doula &amp; Midwife Care"/>
          <xsd:enumeration value="Annual Plans"/>
          <xsd:enumeration value="Birth Defects"/>
          <xsd:enumeration value="BD Prevention"/>
          <xsd:enumeration value="BD Diabetes"/>
          <xsd:enumeration value="CCPGOA"/>
          <xsd:enumeration value="Congenital CMV"/>
          <xsd:enumeration value="CYSHN QI Grant"/>
          <xsd:enumeration value="Early Childhood Family Engagement"/>
          <xsd:enumeration value="EHDI BDIS"/>
          <xsd:enumeration value="EHDI Grants"/>
          <xsd:enumeration value="Evaluator for Early Childhood Project"/>
          <xsd:enumeration value="Evidence Based Home Visiting"/>
          <xsd:enumeration value="FHV Interoperability"/>
          <xsd:enumeration value="FHV Strong Foundations"/>
          <xsd:enumeration value="FHV Promising Practices"/>
          <xsd:enumeration value="Family Planning"/>
          <xsd:enumeration value="Family to Family"/>
          <xsd:enumeration value="Follow Along Program"/>
          <xsd:enumeration value="Gillette"/>
          <xsd:enumeration value="IMPLICIT"/>
          <xsd:enumeration value="Infant Hearing"/>
          <xsd:enumeration value="Infant Mortality"/>
          <xsd:enumeration value="Maternal Well Being"/>
          <xsd:enumeration value="MEPSP"/>
          <xsd:enumeration value="MIECHV"/>
          <xsd:enumeration value="MIECHV 2"/>
          <xsd:enumeration value="MSPSI"/>
          <xsd:enumeration value="Nurse Family Partnership"/>
          <xsd:enumeration value="Online Music Education"/>
          <xsd:enumeration value="Positive Alternatives"/>
          <xsd:enumeration value="PREP"/>
          <xsd:enumeration value="Procedures"/>
          <xsd:enumeration value="Race to the Top"/>
          <xsd:enumeration value="QI Expert"/>
          <xsd:enumeration value="TANF"/>
          <xsd:enumeration value="Templates"/>
          <xsd:enumeration value="Title V Block"/>
          <xsd:enumeration value="Women's Opioid Prevention"/>
          <xsd:enumeration value="Maternal Depression HRSA"/>
          <xsd:enumeration value="SRAE"/>
          <xsd:enumeration value="MPO"/>
          <xsd:enumeration value="WIC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93587-A959-4A8C-AC88-E5076A267C8B}">
  <ds:schemaRefs>
    <ds:schemaRef ds:uri="http://purl.org/dc/dcmitype/"/>
    <ds:schemaRef ds:uri="http://schemas.openxmlformats.org/package/2006/metadata/core-properties"/>
    <ds:schemaRef ds:uri="98f01fe9-c3f2-4582-9148-d87bd0c242e7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purl.org/dc/elements/1.1/"/>
    <ds:schemaRef ds:uri="641e15b1-f718-40be-a45f-b8b308126f31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92184FE-9C0A-4EA7-9D1D-198A9241E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01fe9-c3f2-4582-9148-d87bd0c242e7"/>
    <ds:schemaRef ds:uri="641e15b1-f718-40be-a45f-b8b308126f3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98951-8D78-4F84-B617-CF2609704F59}">
  <ds:schemaRefs>
    <ds:schemaRef ds:uri="http://schemas.microsoft.com/sharepoint/events"/>
    <ds:schemaRef ds:uri=""/>
  </ds:schemaRefs>
</ds:datastoreItem>
</file>

<file path=customXml/itemProps4.xml><?xml version="1.0" encoding="utf-8"?>
<ds:datastoreItem xmlns:ds="http://schemas.openxmlformats.org/officeDocument/2006/customXml" ds:itemID="{E3E8BD6D-964E-40B1-91FA-868F6F66B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Budget Details - Salaries</vt:lpstr>
      <vt:lpstr>Budget Details</vt:lpstr>
      <vt:lpstr>Budget_Summary</vt:lpstr>
      <vt:lpstr>Sample Budget Detail-Salaries</vt:lpstr>
      <vt:lpstr>Sample Budget Detail</vt:lpstr>
      <vt:lpstr>Budget_Period</vt:lpstr>
      <vt:lpstr>Exhibit_D___Budget_Summary_for_April_1__2019___June_30__2022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Promising Practices Budget Draft</dc:title>
  <dc:subject>RFP Budget Template</dc:subject>
  <dc:creator>MDH FHV</dc:creator>
  <cp:keywords/>
  <dc:description/>
  <cp:lastModifiedBy>Sue Manning</cp:lastModifiedBy>
  <cp:revision/>
  <cp:lastPrinted>2022-12-08T21:19:12Z</cp:lastPrinted>
  <dcterms:created xsi:type="dcterms:W3CDTF">2017-10-27T19:42:22Z</dcterms:created>
  <dcterms:modified xsi:type="dcterms:W3CDTF">2023-01-06T19:50:07Z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0x01010012188C61431D7141B5123323039B209E</vt:lpwstr>
  </property>
  <property fmtid="{D5CDD505-2E9C-101B-9397-08002B2CF9AE}" pid="3" name="_dlc_DocIdItemGuid">
    <vt:lpwstr>0f6adcf5-c943-4ab9-87b2-b4cc5ff2fde4</vt:lpwstr>
  </property>
</Properties>
</file>