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\POOL\www\docs\data\economics\hccis\docs\"/>
    </mc:Choice>
  </mc:AlternateContent>
  <xr:revisionPtr revIDLastSave="0" documentId="13_ncr:1_{62773006-B700-4A33-B81D-3C5BA3A562D6}" xr6:coauthVersionLast="47" xr6:coauthVersionMax="47" xr10:uidLastSave="{00000000-0000-0000-0000-000000000000}"/>
  <bookViews>
    <workbookView xWindow="690" yWindow="690" windowWidth="19200" windowHeight="14760" xr2:uid="{00000000-000D-0000-FFFF-FFFF00000000}"/>
  </bookViews>
  <sheets>
    <sheet name="operating and profit margins" sheetId="2" r:id="rId1"/>
  </sheets>
  <definedNames>
    <definedName name="_xlnm.Print_Area" localSheetId="0">'operating and profit margins'!$B$1:$X$162</definedName>
    <definedName name="_xlnm.Print_Titles" localSheetId="0">'operating and profit margins'!$1:$8</definedName>
    <definedName name="TitleRegion1.B1.X162.1">'operating and profit margins'!$A$1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2" l="1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9" i="2"/>
</calcChain>
</file>

<file path=xl/sharedStrings.xml><?xml version="1.0" encoding="utf-8"?>
<sst xmlns="http://schemas.openxmlformats.org/spreadsheetml/2006/main" count="888" uniqueCount="416">
  <si>
    <t>Hospital ID</t>
  </si>
  <si>
    <t>Hospital Name</t>
  </si>
  <si>
    <t>Hospital City</t>
  </si>
  <si>
    <t>(# 0700)</t>
  </si>
  <si>
    <t>(# 0780)</t>
  </si>
  <si>
    <t>(# 0790)</t>
  </si>
  <si>
    <t>(# 0820)</t>
  </si>
  <si>
    <t>(# 0830)</t>
  </si>
  <si>
    <t>(# 0200)</t>
  </si>
  <si>
    <t>(# 0250)</t>
  </si>
  <si>
    <t>(# 0260)</t>
  </si>
  <si>
    <t>(# 0320)</t>
  </si>
  <si>
    <t>(# 0330)</t>
  </si>
  <si>
    <t>Institution</t>
  </si>
  <si>
    <t>Hospital</t>
  </si>
  <si>
    <t>(# 4504)</t>
  </si>
  <si>
    <t>Hospital County</t>
  </si>
  <si>
    <t>Report Year End Date</t>
  </si>
  <si>
    <t>(#4531)</t>
  </si>
  <si>
    <t>(#7082)</t>
  </si>
  <si>
    <t>Affiliation</t>
  </si>
  <si>
    <t>Hide Row and Column</t>
  </si>
  <si>
    <t>HIDE</t>
  </si>
  <si>
    <t>Health Economics Program</t>
  </si>
  <si>
    <t>COLUMN</t>
  </si>
  <si>
    <t>Minnesota Department of Health</t>
  </si>
  <si>
    <t>Institution and Hospital Margin Data</t>
  </si>
  <si>
    <r>
      <t>CAH</t>
    </r>
    <r>
      <rPr>
        <b/>
        <vertAlign val="superscript"/>
        <sz val="10"/>
        <rFont val="Arial"/>
        <family val="2"/>
      </rPr>
      <t>1</t>
    </r>
  </si>
  <si>
    <r>
      <t>Licensed Beds</t>
    </r>
    <r>
      <rPr>
        <b/>
        <vertAlign val="superscript"/>
        <sz val="10"/>
        <rFont val="Arial"/>
        <family val="2"/>
      </rPr>
      <t>2</t>
    </r>
  </si>
  <si>
    <r>
      <t>Licensed Bassinets</t>
    </r>
    <r>
      <rPr>
        <b/>
        <vertAlign val="superscript"/>
        <sz val="10"/>
        <rFont val="Arial"/>
        <family val="2"/>
      </rPr>
      <t>3</t>
    </r>
  </si>
  <si>
    <r>
      <t>Available Beds</t>
    </r>
    <r>
      <rPr>
        <b/>
        <vertAlign val="superscript"/>
        <sz val="10"/>
        <rFont val="Arial"/>
        <family val="2"/>
      </rPr>
      <t>4</t>
    </r>
  </si>
  <si>
    <r>
      <t>Income/(Loss) from Operations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 xml:space="preserve"> (Institution)</t>
    </r>
  </si>
  <si>
    <r>
      <t>Total Operating Revenue</t>
    </r>
    <r>
      <rPr>
        <b/>
        <vertAlign val="superscript"/>
        <sz val="10"/>
        <rFont val="Arial"/>
        <family val="2"/>
      </rPr>
      <t>6</t>
    </r>
    <r>
      <rPr>
        <b/>
        <sz val="10"/>
        <rFont val="Arial"/>
        <family val="2"/>
      </rPr>
      <t xml:space="preserve"> (Institution)</t>
    </r>
  </si>
  <si>
    <r>
      <t>Total Operating Expenses</t>
    </r>
    <r>
      <rPr>
        <b/>
        <vertAlign val="superscript"/>
        <sz val="10"/>
        <rFont val="Arial"/>
        <family val="2"/>
      </rPr>
      <t>7*</t>
    </r>
    <r>
      <rPr>
        <b/>
        <sz val="10"/>
        <rFont val="Arial"/>
        <family val="2"/>
      </rPr>
      <t xml:space="preserve"> (Institution)</t>
    </r>
  </si>
  <si>
    <r>
      <t>Operating Margin</t>
    </r>
    <r>
      <rPr>
        <b/>
        <vertAlign val="superscript"/>
        <sz val="10"/>
        <rFont val="Arial"/>
        <family val="2"/>
      </rPr>
      <t>8</t>
    </r>
    <r>
      <rPr>
        <b/>
        <sz val="10"/>
        <rFont val="Arial"/>
        <family val="2"/>
      </rPr>
      <t xml:space="preserve"> (Institution)</t>
    </r>
  </si>
  <si>
    <r>
      <t>Total Non-Operating Revenue</t>
    </r>
    <r>
      <rPr>
        <b/>
        <vertAlign val="superscript"/>
        <sz val="10"/>
        <rFont val="Arial"/>
        <family val="2"/>
      </rPr>
      <t>9</t>
    </r>
    <r>
      <rPr>
        <b/>
        <sz val="10"/>
        <rFont val="Arial"/>
        <family val="2"/>
      </rPr>
      <t xml:space="preserve"> (Institution)</t>
    </r>
  </si>
  <si>
    <r>
      <t>Total Non-Operating Expenses</t>
    </r>
    <r>
      <rPr>
        <b/>
        <vertAlign val="superscript"/>
        <sz val="10"/>
        <rFont val="Arial"/>
        <family val="2"/>
      </rPr>
      <t>10</t>
    </r>
    <r>
      <rPr>
        <b/>
        <sz val="10"/>
        <rFont val="Arial"/>
        <family val="2"/>
      </rPr>
      <t xml:space="preserve"> (Institution)</t>
    </r>
  </si>
  <si>
    <r>
      <t>Profit Margin</t>
    </r>
    <r>
      <rPr>
        <b/>
        <vertAlign val="superscript"/>
        <sz val="10"/>
        <rFont val="Arial"/>
        <family val="2"/>
      </rPr>
      <t>11</t>
    </r>
    <r>
      <rPr>
        <b/>
        <sz val="10"/>
        <rFont val="Arial"/>
        <family val="2"/>
      </rPr>
      <t xml:space="preserve"> (Institution)</t>
    </r>
  </si>
  <si>
    <r>
      <t>Income / (Loss) From Hospital Operations</t>
    </r>
    <r>
      <rPr>
        <b/>
        <vertAlign val="superscript"/>
        <sz val="10"/>
        <rFont val="Arial"/>
        <family val="2"/>
      </rPr>
      <t>5</t>
    </r>
  </si>
  <si>
    <r>
      <t>Total Operating Revenue</t>
    </r>
    <r>
      <rPr>
        <b/>
        <vertAlign val="superscript"/>
        <sz val="10"/>
        <rFont val="Arial"/>
        <family val="2"/>
      </rPr>
      <t>6</t>
    </r>
  </si>
  <si>
    <r>
      <t>Total Operating Expenses</t>
    </r>
    <r>
      <rPr>
        <b/>
        <vertAlign val="superscript"/>
        <sz val="10"/>
        <rFont val="Arial"/>
        <family val="2"/>
      </rPr>
      <t>7*</t>
    </r>
  </si>
  <si>
    <r>
      <t>Operating Margin</t>
    </r>
    <r>
      <rPr>
        <b/>
        <vertAlign val="superscript"/>
        <sz val="10"/>
        <rFont val="Arial"/>
        <family val="2"/>
      </rPr>
      <t>8</t>
    </r>
  </si>
  <si>
    <r>
      <t>Total Non-Operating Revenue</t>
    </r>
    <r>
      <rPr>
        <b/>
        <vertAlign val="superscript"/>
        <sz val="10"/>
        <rFont val="Arial"/>
        <family val="2"/>
      </rPr>
      <t>9</t>
    </r>
  </si>
  <si>
    <r>
      <t>Total Non-Operating Expenses</t>
    </r>
    <r>
      <rPr>
        <b/>
        <vertAlign val="superscript"/>
        <sz val="10"/>
        <rFont val="Arial"/>
        <family val="2"/>
      </rPr>
      <t>10</t>
    </r>
  </si>
  <si>
    <r>
      <t>Profit Margin</t>
    </r>
    <r>
      <rPr>
        <b/>
        <vertAlign val="superscript"/>
        <sz val="10"/>
        <rFont val="Arial"/>
        <family val="2"/>
      </rPr>
      <t>11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</si>
  <si>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Critical Access Hospital (CAH) is a Federal designation for small, rural hospitals that meet a specific criteria.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</si>
  <si>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The number of beds licensed by the Department of Health, under Minnesota Statutes, sections 144.50 to 144.58.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</si>
  <si>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The number of bassinets licensed by the Department of Health, under Minnesota Statutes, sections 144.50 to 144.58.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</si>
  <si>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Available Beds are the number of acute care beds that are immediately available for use or could be brought online within a short period of time.</t>
    </r>
  </si>
  <si>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 Total operating revenue less total operating expenses.</t>
    </r>
  </si>
  <si>
    <r>
      <rPr>
        <vertAlign val="superscript"/>
        <sz val="10"/>
        <rFont val="Arial"/>
        <family val="2"/>
      </rPr>
      <t xml:space="preserve">6 </t>
    </r>
    <r>
      <rPr>
        <sz val="10"/>
        <rFont val="Arial"/>
        <family val="2"/>
      </rPr>
      <t>The sum of net patient revenue and total other operating revenue.</t>
    </r>
  </si>
  <si>
    <r>
      <rPr>
        <vertAlign val="superscript"/>
        <sz val="10"/>
        <rFont val="Arial"/>
        <family val="2"/>
      </rPr>
      <t>7</t>
    </r>
    <r>
      <rPr>
        <sz val="10"/>
        <rFont val="Arial"/>
        <family val="2"/>
      </rPr>
      <t xml:space="preserve"> Total cost incurred to maintain and develop the operation of the facility. FASB Accounting Rules change: Effective 2013 Provision for Bad Debt is an Adjustment (negative number) not a Natural Expense (positive number)</t>
    </r>
  </si>
  <si>
    <r>
      <rPr>
        <vertAlign val="superscript"/>
        <sz val="10"/>
        <rFont val="Arial"/>
        <family val="2"/>
      </rPr>
      <t>8</t>
    </r>
    <r>
      <rPr>
        <sz val="10"/>
        <rFont val="Arial"/>
        <family val="2"/>
      </rPr>
      <t xml:space="preserve"> Operating income (excess operating revenue over operating expenses) as a percent of operating revenue</t>
    </r>
  </si>
  <si>
    <r>
      <rPr>
        <vertAlign val="superscript"/>
        <sz val="10"/>
        <rFont val="Arial"/>
        <family val="2"/>
      </rPr>
      <t>9</t>
    </r>
    <r>
      <rPr>
        <sz val="10"/>
        <rFont val="Arial"/>
        <family val="2"/>
      </rPr>
      <t xml:space="preserve"> Revenue received that is unrelated to hospital operations, such as investments or public funding.</t>
    </r>
  </si>
  <si>
    <r>
      <rPr>
        <vertAlign val="superscript"/>
        <sz val="10"/>
        <rFont val="Arial"/>
        <family val="2"/>
      </rPr>
      <t>10</t>
    </r>
    <r>
      <rPr>
        <sz val="10"/>
        <rFont val="Arial"/>
        <family val="2"/>
      </rPr>
      <t xml:space="preserve"> Costs of disposal of assets, investments or other losses unrelated to hospital operations.</t>
    </r>
  </si>
  <si>
    <r>
      <rPr>
        <vertAlign val="superscript"/>
        <sz val="10"/>
        <rFont val="Arial"/>
        <family val="2"/>
      </rPr>
      <t>11</t>
    </r>
    <r>
      <rPr>
        <sz val="10"/>
        <rFont val="Arial"/>
        <family val="2"/>
      </rPr>
      <t xml:space="preserve"> Net income (excess revenue over expenses) as a percent of revenue</t>
    </r>
  </si>
  <si>
    <t>copy calculation =IF(ISERROR((L9-M9)/ L9),"",((L9-M9)/ L9))</t>
  </si>
  <si>
    <t>copy calculation =IF(ISERROR(((L9+O9)-(M9+P9)) / (L9+O9)),"",(((L9+O9)-(M9+P9)) / (L9+O9)))</t>
  </si>
  <si>
    <t>copy calculation =IF(ISERROR((S9-T9)/S9),"",((S9-T9)/S9))</t>
  </si>
  <si>
    <t>copy calculation =IF(ISERROR(((S9+V9)-(T9+W9))/(S9+V9)),"",(((S9+V9)-(T9+W9))/(S9+V9)))</t>
  </si>
  <si>
    <t>Essentia Health Ada</t>
  </si>
  <si>
    <t>Essentia Health</t>
  </si>
  <si>
    <t>Ada</t>
  </si>
  <si>
    <t>Norman</t>
  </si>
  <si>
    <t>06/30/2020</t>
  </si>
  <si>
    <t>Yes</t>
  </si>
  <si>
    <t>Riverwood Healthcare Center</t>
  </si>
  <si>
    <t>No Affiliation</t>
  </si>
  <si>
    <t>Aitkin</t>
  </si>
  <si>
    <t>09/30/2020</t>
  </si>
  <si>
    <t>Mayo Clinic</t>
  </si>
  <si>
    <t>Albert Lea</t>
  </si>
  <si>
    <t>Freeborn</t>
  </si>
  <si>
    <t>12/31/2020</t>
  </si>
  <si>
    <t>No</t>
  </si>
  <si>
    <t>Alomere Health</t>
  </si>
  <si>
    <t>Alexandria</t>
  </si>
  <si>
    <t>Douglas</t>
  </si>
  <si>
    <t>Community Behavioral Health Hospital-Alexandria</t>
  </si>
  <si>
    <t>Dept of Human Services, State of MN</t>
  </si>
  <si>
    <t>Community Behavioral Health Hospital - Annandale</t>
  </si>
  <si>
    <t>Annandale</t>
  </si>
  <si>
    <t>Wright</t>
  </si>
  <si>
    <t>Anoka Metro Regional Treatment Center</t>
  </si>
  <si>
    <t>Anoka</t>
  </si>
  <si>
    <t>Appleton Area Health</t>
  </si>
  <si>
    <t>Appleton</t>
  </si>
  <si>
    <t>Swift</t>
  </si>
  <si>
    <t>Ridgeview Sibley Medical Center</t>
  </si>
  <si>
    <t>Ridgeview Medical Center</t>
  </si>
  <si>
    <t>Arlington</t>
  </si>
  <si>
    <t>Sibley</t>
  </si>
  <si>
    <t>Essentia Health Northern Pines</t>
  </si>
  <si>
    <t>Aurora</t>
  </si>
  <si>
    <t>St. Louis</t>
  </si>
  <si>
    <t>Sanford Bagley Medical Center</t>
  </si>
  <si>
    <t>Sanford Health</t>
  </si>
  <si>
    <t>Bagley</t>
  </si>
  <si>
    <t>Clearwater</t>
  </si>
  <si>
    <t>CHI LakeWood Health</t>
  </si>
  <si>
    <t>Catholic Health Initiatives</t>
  </si>
  <si>
    <t>Baudette</t>
  </si>
  <si>
    <t>Lake Of The Woods</t>
  </si>
  <si>
    <t>Community Behavioral Health Hospital - Baxter</t>
  </si>
  <si>
    <t>Baxter</t>
  </si>
  <si>
    <t>Crow Wing</t>
  </si>
  <si>
    <t>Community Behavioral Health Hospital - Bemidji</t>
  </si>
  <si>
    <t>Bemidji</t>
  </si>
  <si>
    <t>Beltrami</t>
  </si>
  <si>
    <t>Sanford Bemidji Medical Center</t>
  </si>
  <si>
    <t>Swift County-Benson Health Services</t>
  </si>
  <si>
    <t>CentraCare Health System</t>
  </si>
  <si>
    <t>Benson</t>
  </si>
  <si>
    <t>Bigfork Valley Hospital</t>
  </si>
  <si>
    <t>Bigfork</t>
  </si>
  <si>
    <t>Itasca</t>
  </si>
  <si>
    <t>United Hospital District</t>
  </si>
  <si>
    <t>Blue Earth</t>
  </si>
  <si>
    <t>Faribault</t>
  </si>
  <si>
    <t>St. Joseph's Medical Center</t>
  </si>
  <si>
    <t>Brainerd</t>
  </si>
  <si>
    <t>CHI St. Francis Health</t>
  </si>
  <si>
    <t>Breckenridge</t>
  </si>
  <si>
    <t>Wilkin</t>
  </si>
  <si>
    <t>PrairieCare</t>
  </si>
  <si>
    <t>Brooklyn Park</t>
  </si>
  <si>
    <t>Hennepin</t>
  </si>
  <si>
    <t>Buffalo Hospital</t>
  </si>
  <si>
    <t>Allina Health System</t>
  </si>
  <si>
    <t>Buffalo</t>
  </si>
  <si>
    <t>M Health Fairview Ridges Hospital</t>
  </si>
  <si>
    <t>M Health Fairview</t>
  </si>
  <si>
    <t>Burnsville</t>
  </si>
  <si>
    <t>Dakota</t>
  </si>
  <si>
    <t>Cambridge Medical Center</t>
  </si>
  <si>
    <t>Cambridge</t>
  </si>
  <si>
    <t>Isanti</t>
  </si>
  <si>
    <t>Sanford Canby Medical Center</t>
  </si>
  <si>
    <t>Canby</t>
  </si>
  <si>
    <t>Yellow Medicine</t>
  </si>
  <si>
    <t>Mayo Clinic Health System in Cannon Falls</t>
  </si>
  <si>
    <t>Cannon Falls</t>
  </si>
  <si>
    <t>Goodhue</t>
  </si>
  <si>
    <t>Community Memorial Hospital</t>
  </si>
  <si>
    <t>Cloquet</t>
  </si>
  <si>
    <t>Carlton</t>
  </si>
  <si>
    <t>Cook Hospital &amp; Care Center</t>
  </si>
  <si>
    <t>Cook</t>
  </si>
  <si>
    <t>Mercy Hospital</t>
  </si>
  <si>
    <t>Coon Rapids</t>
  </si>
  <si>
    <t>RiverView Health</t>
  </si>
  <si>
    <t>Crookston</t>
  </si>
  <si>
    <t>Polk</t>
  </si>
  <si>
    <t>Cuyuna Regional Medical Center</t>
  </si>
  <si>
    <t>Crosby</t>
  </si>
  <si>
    <t>03/31/2020</t>
  </si>
  <si>
    <t>Johnson Memorial Health Services</t>
  </si>
  <si>
    <t>Dawson</t>
  </si>
  <si>
    <t>Lac Qui Parle</t>
  </si>
  <si>
    <t>Essentia Health - Deer River</t>
  </si>
  <si>
    <t>Deer River</t>
  </si>
  <si>
    <t>St. Mary's Regional Health Center</t>
  </si>
  <si>
    <t>Detroit Lakes</t>
  </si>
  <si>
    <t>Becker</t>
  </si>
  <si>
    <t>Essentia Health - Duluth</t>
  </si>
  <si>
    <t>Duluth</t>
  </si>
  <si>
    <t>St. Luke's Hospital</t>
  </si>
  <si>
    <t>St. Luke's Hospital, Duluth</t>
  </si>
  <si>
    <t>St. Mary's Medical Center</t>
  </si>
  <si>
    <t>M Health Fairview Southdale Hospital</t>
  </si>
  <si>
    <t>Edina</t>
  </si>
  <si>
    <t>Prairie Ridge Hospital and Health Services</t>
  </si>
  <si>
    <t>Lake Region Healthcare - Fergus Falls</t>
  </si>
  <si>
    <t>Elbow Lake</t>
  </si>
  <si>
    <t>Grant</t>
  </si>
  <si>
    <t>Ely-Bloomenson Community Hospital</t>
  </si>
  <si>
    <t>Ely</t>
  </si>
  <si>
    <t>Mayo Clinic Health System in Fairmont</t>
  </si>
  <si>
    <t>Fairmont</t>
  </si>
  <si>
    <t>Martin</t>
  </si>
  <si>
    <t>District One Hospital</t>
  </si>
  <si>
    <t>Rice</t>
  </si>
  <si>
    <t>Community Behavioral Health Hospital - Fergus Falls</t>
  </si>
  <si>
    <t>Fergus Falls</t>
  </si>
  <si>
    <t>Otter Tail</t>
  </si>
  <si>
    <t>Lake Region Healthcare</t>
  </si>
  <si>
    <t>Essentia Health - Fosston</t>
  </si>
  <si>
    <t>Fosston</t>
  </si>
  <si>
    <t>Glencoe Regional Health</t>
  </si>
  <si>
    <t>Park Nicollet Health Services</t>
  </si>
  <si>
    <t>Glencoe</t>
  </si>
  <si>
    <t>Mcleod</t>
  </si>
  <si>
    <t>Glacial Ridge Health System</t>
  </si>
  <si>
    <t>Glenwood</t>
  </si>
  <si>
    <t>Pope</t>
  </si>
  <si>
    <t>Regency Hospital of Minneapolis</t>
  </si>
  <si>
    <t>Select Medical Corporation</t>
  </si>
  <si>
    <t>Golden Valley</t>
  </si>
  <si>
    <t>Essentia Health - Graceville</t>
  </si>
  <si>
    <t>Graceville</t>
  </si>
  <si>
    <t>Big Stone</t>
  </si>
  <si>
    <t>North Shore Health</t>
  </si>
  <si>
    <t>Grand Marais</t>
  </si>
  <si>
    <t>Grand Itasca Clinic and Hospital</t>
  </si>
  <si>
    <t>Grand Rapids</t>
  </si>
  <si>
    <t>Avera Granite Falls</t>
  </si>
  <si>
    <t>Avera Health</t>
  </si>
  <si>
    <t>Granite Falls</t>
  </si>
  <si>
    <t>Kittson Memorial Healthcare Center</t>
  </si>
  <si>
    <t>Hallock</t>
  </si>
  <si>
    <t>Kittson</t>
  </si>
  <si>
    <t>Regina Hospital</t>
  </si>
  <si>
    <t>Hastings</t>
  </si>
  <si>
    <t>Hendricks Community Hospital Association</t>
  </si>
  <si>
    <t>Hendricks</t>
  </si>
  <si>
    <t>Lincoln</t>
  </si>
  <si>
    <t>Fairview Range</t>
  </si>
  <si>
    <t>Hibbing</t>
  </si>
  <si>
    <t>Hutchinson Health</t>
  </si>
  <si>
    <t>HealthPartners, Inc.</t>
  </si>
  <si>
    <t>Hutchinson</t>
  </si>
  <si>
    <t>Rainy Lake Medical Center</t>
  </si>
  <si>
    <t>International Falls</t>
  </si>
  <si>
    <t>Koochiching</t>
  </si>
  <si>
    <t>Sanford Jackson Medical Center</t>
  </si>
  <si>
    <t>Jackson</t>
  </si>
  <si>
    <t>Mayo Clinic Health System in Lake City</t>
  </si>
  <si>
    <t>Lake City</t>
  </si>
  <si>
    <t>Ridgeview Le Sueur Medical Center</t>
  </si>
  <si>
    <t>Le Sueur</t>
  </si>
  <si>
    <t>Meeker Memorial Hospital</t>
  </si>
  <si>
    <t>Litchfield</t>
  </si>
  <si>
    <t>Meeker</t>
  </si>
  <si>
    <t>St. Gabriel's Hospital</t>
  </si>
  <si>
    <t>Little Falls</t>
  </si>
  <si>
    <t>Morrison</t>
  </si>
  <si>
    <t>CentraCare Health System - Long Prairie</t>
  </si>
  <si>
    <t>Long Prairie</t>
  </si>
  <si>
    <t>Todd</t>
  </si>
  <si>
    <t>Sanford Luverne Medical Center</t>
  </si>
  <si>
    <t>Luverne</t>
  </si>
  <si>
    <t>Rock</t>
  </si>
  <si>
    <t>Madelia Community Hospital Inc.</t>
  </si>
  <si>
    <t>Madelia</t>
  </si>
  <si>
    <t>Watonwan</t>
  </si>
  <si>
    <t>05/31/2020</t>
  </si>
  <si>
    <t>Madison Hospital</t>
  </si>
  <si>
    <t>Madison</t>
  </si>
  <si>
    <t>Mahnomen Health Center</t>
  </si>
  <si>
    <t>Mahnomen</t>
  </si>
  <si>
    <t>Mayo Clinic Health System in Mankato</t>
  </si>
  <si>
    <t>Mankato</t>
  </si>
  <si>
    <t>Maple Grove Hospital</t>
  </si>
  <si>
    <t>North Memorial Health Care</t>
  </si>
  <si>
    <t>Maple Grove</t>
  </si>
  <si>
    <t>M Health Fairview St. John's Hospital</t>
  </si>
  <si>
    <t>Maplewood</t>
  </si>
  <si>
    <t>Ramsey</t>
  </si>
  <si>
    <t>Avera Marshall Regional Medical Center</t>
  </si>
  <si>
    <t>Marshall</t>
  </si>
  <si>
    <t>Lyon</t>
  </si>
  <si>
    <t>CentraCare Health - Melrose</t>
  </si>
  <si>
    <t>Melrose</t>
  </si>
  <si>
    <t>Stearns</t>
  </si>
  <si>
    <t>Abbott Northwestern Hospital</t>
  </si>
  <si>
    <t>Minneapolis</t>
  </si>
  <si>
    <t>Hennepin Healthcare</t>
  </si>
  <si>
    <t>M Health Fairview University of Minnesota Medical Center</t>
  </si>
  <si>
    <t>CCM Health</t>
  </si>
  <si>
    <t>Montevideo</t>
  </si>
  <si>
    <t>Chippewa</t>
  </si>
  <si>
    <t>CentraCare Health - Monticello</t>
  </si>
  <si>
    <t>Monticello</t>
  </si>
  <si>
    <t>Moose Lake</t>
  </si>
  <si>
    <t>07/31/2020</t>
  </si>
  <si>
    <t>Welia Health</t>
  </si>
  <si>
    <t>Mora</t>
  </si>
  <si>
    <t>Kanabec</t>
  </si>
  <si>
    <t>Stevens Community Medical Center</t>
  </si>
  <si>
    <t>Morris</t>
  </si>
  <si>
    <t>Stevens</t>
  </si>
  <si>
    <t>Mayo Clinic Health System in New Prague</t>
  </si>
  <si>
    <t>New Prague</t>
  </si>
  <si>
    <t>Scott</t>
  </si>
  <si>
    <t>New Ulm Medical Center</t>
  </si>
  <si>
    <t>New Ulm</t>
  </si>
  <si>
    <t>Brown</t>
  </si>
  <si>
    <t>Northfield Hospital &amp; Clinics</t>
  </si>
  <si>
    <t>Northfield</t>
  </si>
  <si>
    <t>Olivia Hospital &amp; Clinic</t>
  </si>
  <si>
    <t>Olivia</t>
  </si>
  <si>
    <t>Renville</t>
  </si>
  <si>
    <t>Mille Lacs Health System</t>
  </si>
  <si>
    <t>Onamia</t>
  </si>
  <si>
    <t>Mille Lacs</t>
  </si>
  <si>
    <t>Ortonville Area Health Services</t>
  </si>
  <si>
    <t>Ortonville</t>
  </si>
  <si>
    <t>Owatonna Hospital</t>
  </si>
  <si>
    <t>Owatonna</t>
  </si>
  <si>
    <t>Steele</t>
  </si>
  <si>
    <t>CHI St. Joseph's Health</t>
  </si>
  <si>
    <t>Park Rapids</t>
  </si>
  <si>
    <t>Hubbard</t>
  </si>
  <si>
    <t>CentraCare Health - Paynesville</t>
  </si>
  <si>
    <t>Paynesville</t>
  </si>
  <si>
    <t>Perham Health</t>
  </si>
  <si>
    <t>Perham</t>
  </si>
  <si>
    <t>Pipestone County Medical Center</t>
  </si>
  <si>
    <t>Pipestone</t>
  </si>
  <si>
    <t>M Health Fairview Northland Medical Center</t>
  </si>
  <si>
    <t>Princeton</t>
  </si>
  <si>
    <t>Sherburne</t>
  </si>
  <si>
    <t>Mayo Clinic Health System in Red Wing</t>
  </si>
  <si>
    <t>Red Wing</t>
  </si>
  <si>
    <t>Carris Health - Redwood</t>
  </si>
  <si>
    <t>Redwood Falls</t>
  </si>
  <si>
    <t>Redwood</t>
  </si>
  <si>
    <t>North Memorial Health Hospital</t>
  </si>
  <si>
    <t>Robbinsdale</t>
  </si>
  <si>
    <t>Community Behavioral Health Hospital - Rochester</t>
  </si>
  <si>
    <t>Rochester</t>
  </si>
  <si>
    <t>Olmsted</t>
  </si>
  <si>
    <t>Olmsted Medical Center</t>
  </si>
  <si>
    <t>LifeCare Medical Center</t>
  </si>
  <si>
    <t>Roseau</t>
  </si>
  <si>
    <t>Essentia Health - Sandstone</t>
  </si>
  <si>
    <t>Sandstone</t>
  </si>
  <si>
    <t>Pine</t>
  </si>
  <si>
    <t>CentraCare Health - Sauk Centre</t>
  </si>
  <si>
    <t>Sauk Centre</t>
  </si>
  <si>
    <t>St. Francis Regional Medical Center</t>
  </si>
  <si>
    <t>Allina Health System; Park Nicollet Health Services</t>
  </si>
  <si>
    <t>Shakopee</t>
  </si>
  <si>
    <t>Murray County Medical Center</t>
  </si>
  <si>
    <t>Slayton</t>
  </si>
  <si>
    <t>Murray</t>
  </si>
  <si>
    <t>Sleepy Eye Medical Center</t>
  </si>
  <si>
    <t>Sleepy Eye</t>
  </si>
  <si>
    <t>Lakewood Health System</t>
  </si>
  <si>
    <t>Staples</t>
  </si>
  <si>
    <t>St. Cloud Hospital</t>
  </si>
  <si>
    <t>St. Cloud</t>
  </si>
  <si>
    <t>Lakeview Hospital</t>
  </si>
  <si>
    <t>Stillwater</t>
  </si>
  <si>
    <t>Washington</t>
  </si>
  <si>
    <t>Mayo Clinic Health System in St. James</t>
  </si>
  <si>
    <t>St. James</t>
  </si>
  <si>
    <t>Park Nicollet Methodist Hospital</t>
  </si>
  <si>
    <t>St. Louis Park</t>
  </si>
  <si>
    <t>Gillette Children's Specialty Healthcare</t>
  </si>
  <si>
    <t>St. Paul</t>
  </si>
  <si>
    <t>M Health Fairview Bethesda Hospital</t>
  </si>
  <si>
    <t>Regions Hospital</t>
  </si>
  <si>
    <t>Saint Joseph's Hospital</t>
  </si>
  <si>
    <t>United Hospital</t>
  </si>
  <si>
    <t>River's Edge Hospital &amp; Clinic</t>
  </si>
  <si>
    <t>St. Peter</t>
  </si>
  <si>
    <t>Nicollet</t>
  </si>
  <si>
    <t>Sanford Behavioral Health Center</t>
  </si>
  <si>
    <t>Thief River Falls</t>
  </si>
  <si>
    <t>Pennington</t>
  </si>
  <si>
    <t>Sanford Thief River Falls Medical Center</t>
  </si>
  <si>
    <t>Sanford Tracy Medical Center</t>
  </si>
  <si>
    <t>Tracy</t>
  </si>
  <si>
    <t>Lake View Memorial Hospital</t>
  </si>
  <si>
    <t>Two Harbors</t>
  </si>
  <si>
    <t>Lake</t>
  </si>
  <si>
    <t>Avera Tyler</t>
  </si>
  <si>
    <t>Tyler</t>
  </si>
  <si>
    <t>Essentia Health Virginia</t>
  </si>
  <si>
    <t>Virginia</t>
  </si>
  <si>
    <t>Saint Elizabeth's Medical Center</t>
  </si>
  <si>
    <t>Wabasha</t>
  </si>
  <si>
    <t>Waconia</t>
  </si>
  <si>
    <t>Carver</t>
  </si>
  <si>
    <t>Tri-County Health Care</t>
  </si>
  <si>
    <t>Wadena</t>
  </si>
  <si>
    <t>North Valley Health Center</t>
  </si>
  <si>
    <t>Warren</t>
  </si>
  <si>
    <t>Mayo Clinic Health System in Waseca</t>
  </si>
  <si>
    <t>Waseca</t>
  </si>
  <si>
    <t>Sanford Westbrook Medical Center</t>
  </si>
  <si>
    <t>Westbrook</t>
  </si>
  <si>
    <t>Cottonwood</t>
  </si>
  <si>
    <t>Sanford Wheaton Medical Center</t>
  </si>
  <si>
    <t>Wheaton</t>
  </si>
  <si>
    <t>Traverse</t>
  </si>
  <si>
    <t>Carris Health - Rice Memorial Hospital</t>
  </si>
  <si>
    <t>Willmar</t>
  </si>
  <si>
    <t>Kandiyohi</t>
  </si>
  <si>
    <t>Community Adolescent Behavioral Health Services</t>
  </si>
  <si>
    <t>Windom Area Health</t>
  </si>
  <si>
    <t>Windom</t>
  </si>
  <si>
    <t>04/30/2020</t>
  </si>
  <si>
    <t>Winona Health Services</t>
  </si>
  <si>
    <t>Winona</t>
  </si>
  <si>
    <t>Woodwinds Health Campus</t>
  </si>
  <si>
    <t>Woodbury</t>
  </si>
  <si>
    <t>Sanford Worthington Medical Center</t>
  </si>
  <si>
    <t>Worthington</t>
  </si>
  <si>
    <t>Nobles</t>
  </si>
  <si>
    <t>M Health Fairview Lakes Medical Center</t>
  </si>
  <si>
    <t>Wyoming</t>
  </si>
  <si>
    <t>Chisago</t>
  </si>
  <si>
    <t>2020 Health Care Cost Information System (HCCIS) Data</t>
  </si>
  <si>
    <t>Mayo Clinic Health System - Albert Lea and Austin**</t>
  </si>
  <si>
    <t>Mercy Hospital*</t>
  </si>
  <si>
    <t>Children's Minnesota****</t>
  </si>
  <si>
    <t>Mayo Clinic Hospital - Rochester***</t>
  </si>
  <si>
    <t xml:space="preserve">*Mercy Hospital in Coon Rapids includes all data from the hospitals previously under separate licenses (2016 and prior) as Mercy Hospital - Coon Rapids and Unity Hospital - Fridley. </t>
  </si>
  <si>
    <t>**Mayo Clinic Health System - Albert Lea includes all data from the hospitals previously under separate licenses (2014 and prior) as Mayo Clinic Health System - Albert Lea and Mayo Clinic Health System - Austin.</t>
  </si>
  <si>
    <t>***Mayo Clinic Hospital - Rochester includes all data from the hospitals previously under separate licenses (2013 and prior) as Mayo Clinic Methodist Hospital and Saint Marys Hospital.</t>
  </si>
  <si>
    <t>****Children's Health Care dba Children's Hospitals and Clinics of Minnesota includes all data from the hospitals previously under separate licenses (2010 and prior) as Children's Health Care - St. Paul and Children's Health Care - Minneapolis.</t>
  </si>
  <si>
    <t>Current as of 01/10/2025</t>
  </si>
  <si>
    <t>Children's Hospitals and Clinics MN</t>
  </si>
  <si>
    <t>Gundersen Health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</si>
</sst>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$&quot;#,##0\ ;\(&quot;$&quot;#,##0\)"/>
    <numFmt numFmtId="165" formatCode="m/d"/>
    <numFmt numFmtId="166" formatCode="#,##0.0000"/>
    <numFmt numFmtId="167" formatCode="_(* #,##0_);_(* \(#,##0\);_(* &quot;-&quot;??_);_(@_)"/>
    <numFmt numFmtId="168" formatCode="_(* #,##0.0000_);_(* \(#,##0.0000\);_(* &quot;-&quot;??_);_(@_)"/>
  </numFmts>
  <fonts count="17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11">
    <xf numFmtId="0" fontId="0" fillId="0" borderId="0"/>
    <xf numFmtId="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6" fillId="0" borderId="1" applyNumberFormat="0" applyFont="0" applyBorder="0" applyAlignment="0" applyProtection="0"/>
    <xf numFmtId="0" fontId="8" fillId="0" borderId="0"/>
    <xf numFmtId="9" fontId="9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/>
    <xf numFmtId="3" fontId="0" fillId="0" borderId="0" xfId="0" applyNumberFormat="1"/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NumberFormat="1"/>
    <xf numFmtId="0" fontId="3" fillId="0" borderId="0" xfId="0" applyFont="1" applyAlignment="1">
      <alignment horizontal="center" vertical="center"/>
    </xf>
    <xf numFmtId="0" fontId="0" fillId="4" borderId="0" xfId="0" applyFill="1"/>
    <xf numFmtId="0" fontId="3" fillId="4" borderId="0" xfId="0" applyFont="1" applyFill="1" applyBorder="1" applyAlignment="1">
      <alignment horizontal="center" vertical="center" wrapText="1"/>
    </xf>
    <xf numFmtId="166" fontId="10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NumberFormat="1" applyFont="1" applyAlignment="1">
      <alignment horizontal="center"/>
    </xf>
    <xf numFmtId="49" fontId="8" fillId="0" borderId="0" xfId="0" applyNumberFormat="1" applyFont="1"/>
    <xf numFmtId="3" fontId="8" fillId="0" borderId="0" xfId="0" applyNumberFormat="1" applyFont="1"/>
    <xf numFmtId="166" fontId="5" fillId="0" borderId="0" xfId="0" applyNumberFormat="1" applyFont="1" applyFill="1"/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NumberFormat="1" applyFont="1"/>
    <xf numFmtId="166" fontId="5" fillId="0" borderId="0" xfId="0" applyNumberFormat="1" applyFont="1"/>
    <xf numFmtId="166" fontId="8" fillId="0" borderId="0" xfId="0" applyNumberFormat="1" applyFont="1"/>
    <xf numFmtId="3" fontId="5" fillId="0" borderId="0" xfId="0" applyNumberFormat="1" applyFont="1" applyBorder="1"/>
    <xf numFmtId="3" fontId="5" fillId="0" borderId="0" xfId="10" applyNumberFormat="1" applyFont="1" applyBorder="1"/>
    <xf numFmtId="3" fontId="5" fillId="0" borderId="0" xfId="10" applyNumberFormat="1" applyFont="1"/>
    <xf numFmtId="3" fontId="5" fillId="0" borderId="0" xfId="0" applyNumberFormat="1" applyFont="1" applyFill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8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Border="1" applyAlignment="1">
      <alignment horizontal="right" vertical="center"/>
    </xf>
    <xf numFmtId="49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12" fillId="5" borderId="0" xfId="0" applyFont="1" applyFill="1" applyBorder="1"/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14" fontId="12" fillId="0" borderId="0" xfId="0" applyNumberFormat="1" applyFont="1" applyFill="1" applyBorder="1"/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3" fillId="0" borderId="0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166" fontId="3" fillId="0" borderId="0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166" fontId="0" fillId="0" borderId="0" xfId="0" applyNumberFormat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5" fillId="0" borderId="0" xfId="0" applyFont="1" applyFill="1"/>
    <xf numFmtId="0" fontId="16" fillId="0" borderId="0" xfId="0" applyFont="1" applyAlignment="1"/>
    <xf numFmtId="0" fontId="16" fillId="0" borderId="0" xfId="0" applyFont="1" applyFill="1" applyAlignment="1">
      <alignment horizontal="left"/>
    </xf>
    <xf numFmtId="0" fontId="0" fillId="0" borderId="0" xfId="0" applyAlignment="1">
      <alignment horizontal="left" indent="1"/>
    </xf>
    <xf numFmtId="167" fontId="0" fillId="0" borderId="0" xfId="10" applyNumberFormat="1" applyFont="1"/>
    <xf numFmtId="168" fontId="0" fillId="0" borderId="0" xfId="10" applyNumberFormat="1" applyFont="1"/>
    <xf numFmtId="3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11">
    <cellStyle name="Comma" xfId="10" builtinId="3"/>
    <cellStyle name="Comma0" xfId="1" xr:uid="{00000000-0005-0000-0000-000001000000}"/>
    <cellStyle name="Currency0" xfId="2" xr:uid="{00000000-0005-0000-0000-000002000000}"/>
    <cellStyle name="Date" xfId="3" xr:uid="{00000000-0005-0000-0000-000003000000}"/>
    <cellStyle name="Fixed" xfId="4" xr:uid="{00000000-0005-0000-0000-000004000000}"/>
    <cellStyle name="Heading 1" xfId="5" builtinId="16" customBuiltin="1"/>
    <cellStyle name="Heading 2" xfId="6" builtinId="17" customBuiltin="1"/>
    <cellStyle name="Normal" xfId="0" builtinId="0"/>
    <cellStyle name="Normal 2" xfId="8" xr:uid="{00000000-0005-0000-0000-000008000000}"/>
    <cellStyle name="Percent 2" xfId="9" xr:uid="{00000000-0005-0000-0000-000009000000}"/>
    <cellStyle name="Total" xfId="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70"/>
  <sheetViews>
    <sheetView tabSelected="1" topLeftCell="B1" zoomScaleNormal="100" workbookViewId="0">
      <selection activeCell="B1" sqref="B1"/>
    </sheetView>
  </sheetViews>
  <sheetFormatPr defaultColWidth="0" defaultRowHeight="12.75" zeroHeight="1" x14ac:dyDescent="0.2"/>
  <cols>
    <col min="1" max="1" width="8.42578125" hidden="1" customWidth="1"/>
    <col min="2" max="2" width="42.28515625" customWidth="1"/>
    <col min="3" max="3" width="26.7109375" customWidth="1"/>
    <col min="4" max="5" width="17.7109375" customWidth="1"/>
    <col min="6" max="6" width="13.42578125" style="28" customWidth="1"/>
    <col min="7" max="7" width="7.28515625" style="24" customWidth="1"/>
    <col min="8" max="9" width="10" customWidth="1"/>
    <col min="10" max="10" width="10" style="2" customWidth="1"/>
    <col min="11" max="16" width="13.28515625" style="2" customWidth="1"/>
    <col min="17" max="24" width="13.28515625" customWidth="1"/>
    <col min="25" max="16384" width="9.140625" hidden="1"/>
  </cols>
  <sheetData>
    <row r="1" spans="1:256" s="35" customFormat="1" ht="24" customHeight="1" x14ac:dyDescent="0.2">
      <c r="A1" s="33"/>
      <c r="B1" s="34" t="s">
        <v>404</v>
      </c>
      <c r="E1" s="36"/>
      <c r="F1" s="37"/>
      <c r="G1" s="38"/>
      <c r="K1" s="38"/>
    </row>
    <row r="2" spans="1:256" s="35" customFormat="1" ht="15" x14ac:dyDescent="0.2">
      <c r="A2" s="33" t="s">
        <v>22</v>
      </c>
      <c r="B2" s="39" t="s">
        <v>23</v>
      </c>
      <c r="E2" s="36"/>
      <c r="F2" s="37"/>
      <c r="G2" s="38"/>
      <c r="K2" s="38"/>
    </row>
    <row r="3" spans="1:256" s="35" customFormat="1" ht="15" x14ac:dyDescent="0.2">
      <c r="A3" s="33" t="s">
        <v>24</v>
      </c>
      <c r="B3" s="39" t="s">
        <v>25</v>
      </c>
      <c r="E3" s="36"/>
      <c r="F3" s="37"/>
      <c r="G3" s="38"/>
      <c r="K3" s="38"/>
    </row>
    <row r="4" spans="1:256" s="35" customFormat="1" ht="14.25" x14ac:dyDescent="0.2">
      <c r="A4" s="33"/>
      <c r="B4" s="40" t="s">
        <v>413</v>
      </c>
      <c r="E4" s="36"/>
      <c r="F4" s="37"/>
      <c r="G4" s="38"/>
      <c r="K4" s="38"/>
    </row>
    <row r="5" spans="1:256" s="35" customFormat="1" ht="36" customHeight="1" x14ac:dyDescent="0.3">
      <c r="A5" s="33"/>
      <c r="B5" s="41" t="s">
        <v>26</v>
      </c>
      <c r="E5" s="36"/>
      <c r="F5" s="37"/>
      <c r="G5" s="38"/>
      <c r="K5" s="38"/>
    </row>
    <row r="6" spans="1:256" ht="14.25" customHeight="1" x14ac:dyDescent="0.2">
      <c r="A6" s="7"/>
      <c r="B6" s="1"/>
      <c r="C6" s="1"/>
      <c r="D6" s="1"/>
      <c r="E6" s="1"/>
      <c r="F6" s="29"/>
      <c r="G6" s="25"/>
      <c r="H6" s="2"/>
      <c r="J6"/>
      <c r="K6" s="55" t="s">
        <v>13</v>
      </c>
      <c r="L6" s="56"/>
      <c r="M6" s="56"/>
      <c r="N6" s="56"/>
      <c r="O6" s="56"/>
      <c r="P6" s="56"/>
      <c r="Q6" s="56"/>
      <c r="R6" s="57" t="s">
        <v>14</v>
      </c>
      <c r="S6" s="58"/>
      <c r="T6" s="58"/>
      <c r="U6" s="58"/>
      <c r="V6" s="58"/>
      <c r="W6" s="58"/>
      <c r="X6" s="58"/>
    </row>
    <row r="7" spans="1:256" s="10" customFormat="1" ht="52.5" x14ac:dyDescent="0.2">
      <c r="A7" s="8" t="s">
        <v>0</v>
      </c>
      <c r="B7" s="45" t="s">
        <v>1</v>
      </c>
      <c r="C7" s="45" t="s">
        <v>20</v>
      </c>
      <c r="D7" s="45" t="s">
        <v>2</v>
      </c>
      <c r="E7" s="45" t="s">
        <v>16</v>
      </c>
      <c r="F7" s="42" t="s">
        <v>17</v>
      </c>
      <c r="G7" s="47" t="s">
        <v>27</v>
      </c>
      <c r="H7" s="48" t="s">
        <v>28</v>
      </c>
      <c r="I7" s="48" t="s">
        <v>29</v>
      </c>
      <c r="J7" s="48" t="s">
        <v>30</v>
      </c>
      <c r="K7" s="43" t="s">
        <v>31</v>
      </c>
      <c r="L7" s="43" t="s">
        <v>32</v>
      </c>
      <c r="M7" s="43" t="s">
        <v>33</v>
      </c>
      <c r="N7" s="44" t="s">
        <v>34</v>
      </c>
      <c r="O7" s="43" t="s">
        <v>35</v>
      </c>
      <c r="P7" s="43" t="s">
        <v>36</v>
      </c>
      <c r="Q7" s="44" t="s">
        <v>37</v>
      </c>
      <c r="R7" s="43" t="s">
        <v>38</v>
      </c>
      <c r="S7" s="43" t="s">
        <v>39</v>
      </c>
      <c r="T7" s="43" t="s">
        <v>40</v>
      </c>
      <c r="U7" s="44" t="s">
        <v>41</v>
      </c>
      <c r="V7" s="43" t="s">
        <v>42</v>
      </c>
      <c r="W7" s="43" t="s">
        <v>43</v>
      </c>
      <c r="X7" s="44" t="s">
        <v>44</v>
      </c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10" customFormat="1" ht="66" hidden="1" customHeight="1" x14ac:dyDescent="0.2">
      <c r="A8" s="8" t="s">
        <v>21</v>
      </c>
      <c r="B8" s="45"/>
      <c r="C8" s="45"/>
      <c r="D8" s="45"/>
      <c r="E8" s="45"/>
      <c r="F8" s="30"/>
      <c r="G8" s="3"/>
      <c r="H8" s="4" t="s">
        <v>15</v>
      </c>
      <c r="I8" s="3" t="s">
        <v>18</v>
      </c>
      <c r="J8" s="6" t="s">
        <v>19</v>
      </c>
      <c r="K8" s="4" t="s">
        <v>8</v>
      </c>
      <c r="L8" s="4" t="s">
        <v>9</v>
      </c>
      <c r="M8" s="4" t="s">
        <v>10</v>
      </c>
      <c r="N8" s="9" t="s">
        <v>56</v>
      </c>
      <c r="O8" s="4" t="s">
        <v>11</v>
      </c>
      <c r="P8" s="4" t="s">
        <v>12</v>
      </c>
      <c r="Q8" s="9" t="s">
        <v>57</v>
      </c>
      <c r="R8" s="4" t="s">
        <v>3</v>
      </c>
      <c r="S8" s="4" t="s">
        <v>4</v>
      </c>
      <c r="T8" s="4" t="s">
        <v>5</v>
      </c>
      <c r="U8" s="9" t="s">
        <v>58</v>
      </c>
      <c r="V8" s="4" t="s">
        <v>6</v>
      </c>
      <c r="W8" s="4" t="s">
        <v>7</v>
      </c>
      <c r="X8" s="9" t="s">
        <v>59</v>
      </c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1" customFormat="1" x14ac:dyDescent="0.2">
      <c r="A9">
        <v>3</v>
      </c>
      <c r="B9" t="s">
        <v>60</v>
      </c>
      <c r="C9" t="s">
        <v>61</v>
      </c>
      <c r="D9" t="s">
        <v>62</v>
      </c>
      <c r="E9" t="s">
        <v>63</v>
      </c>
      <c r="F9" s="28" t="s">
        <v>64</v>
      </c>
      <c r="G9" s="52" t="s">
        <v>65</v>
      </c>
      <c r="H9" s="53">
        <v>14</v>
      </c>
      <c r="I9" s="53">
        <v>0</v>
      </c>
      <c r="J9" s="53">
        <v>14</v>
      </c>
      <c r="K9" s="53">
        <v>432996</v>
      </c>
      <c r="L9" s="53">
        <v>9270440</v>
      </c>
      <c r="M9" s="53">
        <v>8837444</v>
      </c>
      <c r="N9" s="54">
        <f>IF(ISERROR((L9-M9)/ L9),"",((L9-M9)/ L9))</f>
        <v>4.670716816030307E-2</v>
      </c>
      <c r="O9" s="53"/>
      <c r="P9" s="53">
        <v>64885</v>
      </c>
      <c r="Q9" s="54">
        <f>IF(ISERROR(((L9+O9)-(M9+P9)) / (L9+O9)),"",(((L9+O9)-(M9+P9)) / (L9+O9)))</f>
        <v>3.9708039747843683E-2</v>
      </c>
      <c r="R9" s="53">
        <v>705608</v>
      </c>
      <c r="S9" s="53">
        <v>7533112</v>
      </c>
      <c r="T9" s="53">
        <v>6827504</v>
      </c>
      <c r="U9" s="54">
        <f>IF(ISERROR((S9-T9)/S9),"",((S9-T9)/S9))</f>
        <v>9.3667530762850726E-2</v>
      </c>
      <c r="V9" s="53"/>
      <c r="W9" s="53">
        <v>64885</v>
      </c>
      <c r="X9" s="54">
        <f>IF(ISERROR(((S9+V9)-(T9+W9))/(S9+V9)),"",(((S9+V9)-(T9+W9))/(S9+V9)))</f>
        <v>8.5054224601997158E-2</v>
      </c>
    </row>
    <row r="10" spans="1:256" s="1" customFormat="1" x14ac:dyDescent="0.2">
      <c r="A10">
        <v>4</v>
      </c>
      <c r="B10" t="s">
        <v>66</v>
      </c>
      <c r="C10" t="s">
        <v>67</v>
      </c>
      <c r="D10" t="s">
        <v>68</v>
      </c>
      <c r="E10" t="s">
        <v>68</v>
      </c>
      <c r="F10" s="28" t="s">
        <v>69</v>
      </c>
      <c r="G10" s="52" t="s">
        <v>65</v>
      </c>
      <c r="H10" s="53">
        <v>25</v>
      </c>
      <c r="I10" s="53">
        <v>6</v>
      </c>
      <c r="J10" s="53">
        <v>25</v>
      </c>
      <c r="K10" s="53">
        <v>1378009</v>
      </c>
      <c r="L10" s="53">
        <v>71155306</v>
      </c>
      <c r="M10" s="53">
        <v>69777297</v>
      </c>
      <c r="N10" s="54">
        <f t="shared" ref="N10:N73" si="0">IF(ISERROR((L10-M10)/ L10),"",((L10-M10)/ L10))</f>
        <v>1.9366215641037368E-2</v>
      </c>
      <c r="O10" s="53">
        <v>2926416</v>
      </c>
      <c r="P10" s="53"/>
      <c r="Q10" s="54">
        <f t="shared" ref="Q10:Q73" si="1">IF(ISERROR(((L10+O10)-(M10+P10)) / (L10+O10)),"",(((L10+O10)-(M10+P10)) / (L10+O10)))</f>
        <v>5.8103738463314882E-2</v>
      </c>
      <c r="R10" s="53">
        <v>1378009</v>
      </c>
      <c r="S10" s="53">
        <v>71155306</v>
      </c>
      <c r="T10" s="53">
        <v>69777297</v>
      </c>
      <c r="U10" s="54">
        <f t="shared" ref="U10:U73" si="2">IF(ISERROR((S10-T10)/S10),"",((S10-T10)/S10))</f>
        <v>1.9366215641037368E-2</v>
      </c>
      <c r="V10" s="53">
        <v>2926416</v>
      </c>
      <c r="W10" s="53"/>
      <c r="X10" s="54">
        <f t="shared" ref="X10:X73" si="3">IF(ISERROR(((S10+V10)-(T10+W10))/(S10+V10)),"",(((S10+V10)-(T10+W10))/(S10+V10)))</f>
        <v>5.8103738463314882E-2</v>
      </c>
    </row>
    <row r="11" spans="1:256" s="1" customFormat="1" x14ac:dyDescent="0.2">
      <c r="A11">
        <v>100</v>
      </c>
      <c r="B11" s="1" t="s">
        <v>405</v>
      </c>
      <c r="C11" t="s">
        <v>70</v>
      </c>
      <c r="D11" t="s">
        <v>71</v>
      </c>
      <c r="E11" t="s">
        <v>72</v>
      </c>
      <c r="F11" s="28" t="s">
        <v>73</v>
      </c>
      <c r="G11" s="52" t="s">
        <v>74</v>
      </c>
      <c r="H11" s="53">
        <v>159</v>
      </c>
      <c r="I11" s="53">
        <v>22</v>
      </c>
      <c r="J11" s="53">
        <v>84</v>
      </c>
      <c r="K11" s="53">
        <v>-15576650</v>
      </c>
      <c r="L11" s="53">
        <v>258773521</v>
      </c>
      <c r="M11" s="53">
        <v>274350171</v>
      </c>
      <c r="N11" s="54">
        <f t="shared" si="0"/>
        <v>-6.0194141733689976E-2</v>
      </c>
      <c r="O11" s="53">
        <v>356082</v>
      </c>
      <c r="P11" s="53"/>
      <c r="Q11" s="54">
        <f t="shared" si="1"/>
        <v>-5.8737279815922847E-2</v>
      </c>
      <c r="R11" s="53">
        <v>-15461504</v>
      </c>
      <c r="S11" s="53">
        <v>243898065</v>
      </c>
      <c r="T11" s="53">
        <v>259359569</v>
      </c>
      <c r="U11" s="54">
        <f t="shared" si="2"/>
        <v>-6.3393303263804088E-2</v>
      </c>
      <c r="V11" s="53">
        <v>356082</v>
      </c>
      <c r="W11" s="53"/>
      <c r="X11" s="54">
        <f t="shared" si="3"/>
        <v>-6.1843052351532847E-2</v>
      </c>
    </row>
    <row r="12" spans="1:256" s="1" customFormat="1" x14ac:dyDescent="0.2">
      <c r="A12">
        <v>34</v>
      </c>
      <c r="B12" t="s">
        <v>75</v>
      </c>
      <c r="C12" t="s">
        <v>67</v>
      </c>
      <c r="D12" t="s">
        <v>76</v>
      </c>
      <c r="E12" t="s">
        <v>77</v>
      </c>
      <c r="F12" s="28" t="s">
        <v>73</v>
      </c>
      <c r="G12" s="52" t="s">
        <v>74</v>
      </c>
      <c r="H12" s="53">
        <v>127</v>
      </c>
      <c r="I12" s="53">
        <v>14</v>
      </c>
      <c r="J12" s="53">
        <v>73</v>
      </c>
      <c r="K12" s="53">
        <v>5313853</v>
      </c>
      <c r="L12" s="53">
        <v>167788213</v>
      </c>
      <c r="M12" s="53">
        <v>162474360</v>
      </c>
      <c r="N12" s="54">
        <f t="shared" si="0"/>
        <v>3.167000175393727E-2</v>
      </c>
      <c r="O12" s="53">
        <v>2446810</v>
      </c>
      <c r="P12" s="53">
        <v>22451</v>
      </c>
      <c r="Q12" s="54">
        <f t="shared" si="1"/>
        <v>4.5456051661002798E-2</v>
      </c>
      <c r="R12" s="53">
        <v>5313853</v>
      </c>
      <c r="S12" s="53">
        <v>167788213</v>
      </c>
      <c r="T12" s="53">
        <v>162474360</v>
      </c>
      <c r="U12" s="54">
        <f t="shared" si="2"/>
        <v>3.167000175393727E-2</v>
      </c>
      <c r="V12" s="53">
        <v>2446810</v>
      </c>
      <c r="W12" s="53">
        <v>22451</v>
      </c>
      <c r="X12" s="54">
        <f t="shared" si="3"/>
        <v>4.5456051661002798E-2</v>
      </c>
    </row>
    <row r="13" spans="1:256" s="1" customFormat="1" x14ac:dyDescent="0.2">
      <c r="A13">
        <v>248</v>
      </c>
      <c r="B13" t="s">
        <v>78</v>
      </c>
      <c r="C13" t="s">
        <v>79</v>
      </c>
      <c r="D13" t="s">
        <v>76</v>
      </c>
      <c r="E13" t="s">
        <v>77</v>
      </c>
      <c r="F13" s="28" t="s">
        <v>64</v>
      </c>
      <c r="G13" s="52" t="s">
        <v>74</v>
      </c>
      <c r="H13" s="53">
        <v>16</v>
      </c>
      <c r="I13" s="53">
        <v>0</v>
      </c>
      <c r="J13" s="53">
        <v>16</v>
      </c>
      <c r="K13" s="53"/>
      <c r="L13" s="53"/>
      <c r="M13" s="53"/>
      <c r="N13" s="54" t="str">
        <f t="shared" si="0"/>
        <v/>
      </c>
      <c r="O13" s="53"/>
      <c r="P13" s="53"/>
      <c r="Q13" s="54" t="str">
        <f t="shared" si="1"/>
        <v/>
      </c>
      <c r="R13" s="53">
        <v>0</v>
      </c>
      <c r="S13" s="53">
        <v>8623515</v>
      </c>
      <c r="T13" s="53">
        <v>8623515</v>
      </c>
      <c r="U13" s="54">
        <f t="shared" si="2"/>
        <v>0</v>
      </c>
      <c r="V13" s="53"/>
      <c r="W13" s="53"/>
      <c r="X13" s="54">
        <f t="shared" si="3"/>
        <v>0</v>
      </c>
    </row>
    <row r="14" spans="1:256" s="1" customFormat="1" x14ac:dyDescent="0.2">
      <c r="A14">
        <v>249</v>
      </c>
      <c r="B14" t="s">
        <v>80</v>
      </c>
      <c r="C14" t="s">
        <v>79</v>
      </c>
      <c r="D14" t="s">
        <v>81</v>
      </c>
      <c r="E14" t="s">
        <v>82</v>
      </c>
      <c r="F14" s="28" t="s">
        <v>64</v>
      </c>
      <c r="G14" s="52" t="s">
        <v>74</v>
      </c>
      <c r="H14" s="53">
        <v>16</v>
      </c>
      <c r="I14" s="53">
        <v>0</v>
      </c>
      <c r="J14" s="53">
        <v>16</v>
      </c>
      <c r="K14" s="53"/>
      <c r="L14" s="53"/>
      <c r="M14" s="53"/>
      <c r="N14" s="54" t="str">
        <f t="shared" si="0"/>
        <v/>
      </c>
      <c r="O14" s="53"/>
      <c r="P14" s="53"/>
      <c r="Q14" s="54" t="str">
        <f t="shared" si="1"/>
        <v/>
      </c>
      <c r="R14" s="53">
        <v>0</v>
      </c>
      <c r="S14" s="53">
        <v>8622556</v>
      </c>
      <c r="T14" s="53">
        <v>8622556</v>
      </c>
      <c r="U14" s="54">
        <f t="shared" si="2"/>
        <v>0</v>
      </c>
      <c r="V14" s="53"/>
      <c r="W14" s="53"/>
      <c r="X14" s="54">
        <f t="shared" si="3"/>
        <v>0</v>
      </c>
    </row>
    <row r="15" spans="1:256" s="1" customFormat="1" x14ac:dyDescent="0.2">
      <c r="A15">
        <v>200</v>
      </c>
      <c r="B15" t="s">
        <v>83</v>
      </c>
      <c r="C15" t="s">
        <v>79</v>
      </c>
      <c r="D15" t="s">
        <v>84</v>
      </c>
      <c r="E15" t="s">
        <v>84</v>
      </c>
      <c r="F15" s="28" t="s">
        <v>64</v>
      </c>
      <c r="G15" s="52" t="s">
        <v>74</v>
      </c>
      <c r="H15" s="53">
        <v>175</v>
      </c>
      <c r="I15" s="53">
        <v>0</v>
      </c>
      <c r="J15" s="53">
        <v>110</v>
      </c>
      <c r="K15" s="53"/>
      <c r="L15" s="53"/>
      <c r="M15" s="53"/>
      <c r="N15" s="54" t="str">
        <f t="shared" si="0"/>
        <v/>
      </c>
      <c r="O15" s="53"/>
      <c r="P15" s="53"/>
      <c r="Q15" s="54" t="str">
        <f t="shared" si="1"/>
        <v/>
      </c>
      <c r="R15" s="53">
        <v>0</v>
      </c>
      <c r="S15" s="53">
        <v>57027781</v>
      </c>
      <c r="T15" s="53">
        <v>57027781</v>
      </c>
      <c r="U15" s="54">
        <f t="shared" si="2"/>
        <v>0</v>
      </c>
      <c r="V15" s="53"/>
      <c r="W15" s="53"/>
      <c r="X15" s="54">
        <f t="shared" si="3"/>
        <v>0</v>
      </c>
    </row>
    <row r="16" spans="1:256" s="1" customFormat="1" x14ac:dyDescent="0.2">
      <c r="A16">
        <v>6</v>
      </c>
      <c r="B16" t="s">
        <v>85</v>
      </c>
      <c r="C16" t="s">
        <v>67</v>
      </c>
      <c r="D16" t="s">
        <v>86</v>
      </c>
      <c r="E16" t="s">
        <v>87</v>
      </c>
      <c r="F16" s="28" t="s">
        <v>69</v>
      </c>
      <c r="G16" s="52" t="s">
        <v>65</v>
      </c>
      <c r="H16" s="53">
        <v>15</v>
      </c>
      <c r="I16" s="53">
        <v>1</v>
      </c>
      <c r="J16" s="53">
        <v>15</v>
      </c>
      <c r="K16" s="53">
        <v>1990035</v>
      </c>
      <c r="L16" s="53">
        <v>15920247</v>
      </c>
      <c r="M16" s="53">
        <v>13930212</v>
      </c>
      <c r="N16" s="54">
        <f t="shared" si="0"/>
        <v>0.12500025910402018</v>
      </c>
      <c r="O16" s="53">
        <v>256651</v>
      </c>
      <c r="P16" s="53">
        <v>131411</v>
      </c>
      <c r="Q16" s="54">
        <f t="shared" si="1"/>
        <v>0.13075899965494003</v>
      </c>
      <c r="R16" s="53">
        <v>1624369</v>
      </c>
      <c r="S16" s="53">
        <v>8397397</v>
      </c>
      <c r="T16" s="53">
        <v>6773028</v>
      </c>
      <c r="U16" s="54">
        <f t="shared" si="2"/>
        <v>0.19343720440989035</v>
      </c>
      <c r="V16" s="53">
        <v>256651</v>
      </c>
      <c r="W16" s="53">
        <v>131411</v>
      </c>
      <c r="X16" s="54">
        <f t="shared" si="3"/>
        <v>0.20217232444285033</v>
      </c>
    </row>
    <row r="17" spans="1:24" s="1" customFormat="1" x14ac:dyDescent="0.2">
      <c r="A17">
        <v>7</v>
      </c>
      <c r="B17" t="s">
        <v>88</v>
      </c>
      <c r="C17" t="s">
        <v>89</v>
      </c>
      <c r="D17" t="s">
        <v>90</v>
      </c>
      <c r="E17" t="s">
        <v>91</v>
      </c>
      <c r="F17" s="28" t="s">
        <v>73</v>
      </c>
      <c r="G17" s="52" t="s">
        <v>65</v>
      </c>
      <c r="H17" s="53">
        <v>20</v>
      </c>
      <c r="I17" s="53">
        <v>0</v>
      </c>
      <c r="J17" s="53">
        <v>18</v>
      </c>
      <c r="K17" s="53">
        <v>1733097</v>
      </c>
      <c r="L17" s="53">
        <v>14678162</v>
      </c>
      <c r="M17" s="53">
        <v>12945065</v>
      </c>
      <c r="N17" s="54">
        <f t="shared" si="0"/>
        <v>0.11807316202123945</v>
      </c>
      <c r="O17" s="53">
        <v>137785</v>
      </c>
      <c r="P17" s="53">
        <v>17765</v>
      </c>
      <c r="Q17" s="54">
        <f t="shared" si="1"/>
        <v>0.12507583889170229</v>
      </c>
      <c r="R17" s="53">
        <v>1733097</v>
      </c>
      <c r="S17" s="53">
        <v>14678162</v>
      </c>
      <c r="T17" s="53">
        <v>12945065</v>
      </c>
      <c r="U17" s="54">
        <f t="shared" si="2"/>
        <v>0.11807316202123945</v>
      </c>
      <c r="V17" s="53">
        <v>137785</v>
      </c>
      <c r="W17" s="53">
        <v>17765</v>
      </c>
      <c r="X17" s="54">
        <f t="shared" si="3"/>
        <v>0.12507583889170229</v>
      </c>
    </row>
    <row r="18" spans="1:24" s="1" customFormat="1" x14ac:dyDescent="0.2">
      <c r="A18">
        <v>175</v>
      </c>
      <c r="B18" t="s">
        <v>92</v>
      </c>
      <c r="C18" t="s">
        <v>61</v>
      </c>
      <c r="D18" t="s">
        <v>93</v>
      </c>
      <c r="E18" t="s">
        <v>94</v>
      </c>
      <c r="F18" s="28" t="s">
        <v>64</v>
      </c>
      <c r="G18" s="52" t="s">
        <v>65</v>
      </c>
      <c r="H18" s="53">
        <v>16</v>
      </c>
      <c r="I18" s="53">
        <v>4</v>
      </c>
      <c r="J18" s="53">
        <v>12</v>
      </c>
      <c r="K18" s="53">
        <v>2341977</v>
      </c>
      <c r="L18" s="53">
        <v>18383215</v>
      </c>
      <c r="M18" s="53">
        <v>16041238</v>
      </c>
      <c r="N18" s="54">
        <f t="shared" si="0"/>
        <v>0.12739757436335267</v>
      </c>
      <c r="O18" s="53">
        <v>427026</v>
      </c>
      <c r="P18" s="53">
        <v>419676</v>
      </c>
      <c r="Q18" s="54">
        <f t="shared" si="1"/>
        <v>0.12489616693374636</v>
      </c>
      <c r="R18" s="53">
        <v>142788</v>
      </c>
      <c r="S18" s="53">
        <v>12623269</v>
      </c>
      <c r="T18" s="53">
        <v>12480481</v>
      </c>
      <c r="U18" s="54">
        <f t="shared" si="2"/>
        <v>1.1311491500339572E-2</v>
      </c>
      <c r="V18" s="53">
        <v>427026</v>
      </c>
      <c r="W18" s="53">
        <v>419676</v>
      </c>
      <c r="X18" s="54">
        <f t="shared" si="3"/>
        <v>1.1504567521270591E-2</v>
      </c>
    </row>
    <row r="19" spans="1:24" s="1" customFormat="1" x14ac:dyDescent="0.2">
      <c r="A19">
        <v>19</v>
      </c>
      <c r="B19" t="s">
        <v>95</v>
      </c>
      <c r="C19" t="s">
        <v>96</v>
      </c>
      <c r="D19" t="s">
        <v>97</v>
      </c>
      <c r="E19" t="s">
        <v>98</v>
      </c>
      <c r="F19" s="28" t="s">
        <v>73</v>
      </c>
      <c r="G19" s="52" t="s">
        <v>65</v>
      </c>
      <c r="H19" s="53">
        <v>25</v>
      </c>
      <c r="I19" s="53">
        <v>4</v>
      </c>
      <c r="J19" s="53">
        <v>25</v>
      </c>
      <c r="K19" s="53">
        <v>2593539</v>
      </c>
      <c r="L19" s="53">
        <v>14951495</v>
      </c>
      <c r="M19" s="53">
        <v>12357956</v>
      </c>
      <c r="N19" s="54">
        <f t="shared" si="0"/>
        <v>0.1734635232128961</v>
      </c>
      <c r="O19" s="53">
        <v>202198</v>
      </c>
      <c r="P19" s="53"/>
      <c r="Q19" s="54">
        <f t="shared" si="1"/>
        <v>0.18449212347115651</v>
      </c>
      <c r="R19" s="53">
        <v>2661574</v>
      </c>
      <c r="S19" s="53">
        <v>10558720</v>
      </c>
      <c r="T19" s="53">
        <v>7897146</v>
      </c>
      <c r="U19" s="54">
        <f t="shared" si="2"/>
        <v>0.25207354679355071</v>
      </c>
      <c r="V19" s="53">
        <v>201230</v>
      </c>
      <c r="W19" s="53"/>
      <c r="X19" s="54">
        <f t="shared" si="3"/>
        <v>0.26606108764445929</v>
      </c>
    </row>
    <row r="20" spans="1:24" s="1" customFormat="1" x14ac:dyDescent="0.2">
      <c r="A20">
        <v>159</v>
      </c>
      <c r="B20" t="s">
        <v>99</v>
      </c>
      <c r="C20" t="s">
        <v>100</v>
      </c>
      <c r="D20" t="s">
        <v>101</v>
      </c>
      <c r="E20" t="s">
        <v>102</v>
      </c>
      <c r="F20" s="28" t="s">
        <v>64</v>
      </c>
      <c r="G20" s="52" t="s">
        <v>65</v>
      </c>
      <c r="H20" s="53">
        <v>15</v>
      </c>
      <c r="I20" s="53">
        <v>3</v>
      </c>
      <c r="J20" s="53">
        <v>15</v>
      </c>
      <c r="K20" s="53">
        <v>-2808821</v>
      </c>
      <c r="L20" s="53">
        <v>13917928</v>
      </c>
      <c r="M20" s="53">
        <v>16726749</v>
      </c>
      <c r="N20" s="54">
        <f t="shared" si="0"/>
        <v>-0.20181315782061812</v>
      </c>
      <c r="O20" s="53">
        <v>775177</v>
      </c>
      <c r="P20" s="53">
        <v>424035</v>
      </c>
      <c r="Q20" s="54">
        <f t="shared" si="1"/>
        <v>-0.1672675040435633</v>
      </c>
      <c r="R20" s="53">
        <v>-895991</v>
      </c>
      <c r="S20" s="53">
        <v>9413648</v>
      </c>
      <c r="T20" s="53">
        <v>10309639</v>
      </c>
      <c r="U20" s="54">
        <f t="shared" si="2"/>
        <v>-9.5179998232353707E-2</v>
      </c>
      <c r="V20" s="53">
        <v>775135</v>
      </c>
      <c r="W20" s="53"/>
      <c r="X20" s="54">
        <f t="shared" si="3"/>
        <v>-1.1861671801234749E-2</v>
      </c>
    </row>
    <row r="21" spans="1:24" s="1" customFormat="1" x14ac:dyDescent="0.2">
      <c r="A21">
        <v>254</v>
      </c>
      <c r="B21" t="s">
        <v>103</v>
      </c>
      <c r="C21" t="s">
        <v>79</v>
      </c>
      <c r="D21" t="s">
        <v>104</v>
      </c>
      <c r="E21" t="s">
        <v>105</v>
      </c>
      <c r="F21" s="28" t="s">
        <v>64</v>
      </c>
      <c r="G21" s="52" t="s">
        <v>74</v>
      </c>
      <c r="H21" s="53">
        <v>16</v>
      </c>
      <c r="I21" s="53">
        <v>0</v>
      </c>
      <c r="J21" s="53">
        <v>16</v>
      </c>
      <c r="K21" s="53"/>
      <c r="L21" s="53"/>
      <c r="M21" s="53"/>
      <c r="N21" s="54" t="str">
        <f t="shared" si="0"/>
        <v/>
      </c>
      <c r="O21" s="53"/>
      <c r="P21" s="53"/>
      <c r="Q21" s="54" t="str">
        <f t="shared" si="1"/>
        <v/>
      </c>
      <c r="R21" s="53">
        <v>0</v>
      </c>
      <c r="S21" s="53">
        <v>7571532</v>
      </c>
      <c r="T21" s="53">
        <v>7571532</v>
      </c>
      <c r="U21" s="54">
        <f t="shared" si="2"/>
        <v>0</v>
      </c>
      <c r="V21" s="53"/>
      <c r="W21" s="53"/>
      <c r="X21" s="54">
        <f t="shared" si="3"/>
        <v>0</v>
      </c>
    </row>
    <row r="22" spans="1:24" s="1" customFormat="1" x14ac:dyDescent="0.2">
      <c r="A22">
        <v>256</v>
      </c>
      <c r="B22" t="s">
        <v>106</v>
      </c>
      <c r="C22" t="s">
        <v>79</v>
      </c>
      <c r="D22" t="s">
        <v>107</v>
      </c>
      <c r="E22" t="s">
        <v>108</v>
      </c>
      <c r="F22" s="28" t="s">
        <v>64</v>
      </c>
      <c r="G22" s="52" t="s">
        <v>74</v>
      </c>
      <c r="H22" s="53">
        <v>16</v>
      </c>
      <c r="I22" s="53">
        <v>0</v>
      </c>
      <c r="J22" s="53">
        <v>16</v>
      </c>
      <c r="K22" s="53"/>
      <c r="L22" s="53"/>
      <c r="M22" s="53"/>
      <c r="N22" s="54" t="str">
        <f t="shared" si="0"/>
        <v/>
      </c>
      <c r="O22" s="53"/>
      <c r="P22" s="53"/>
      <c r="Q22" s="54" t="str">
        <f t="shared" si="1"/>
        <v/>
      </c>
      <c r="R22" s="53">
        <v>0</v>
      </c>
      <c r="S22" s="53">
        <v>8430140</v>
      </c>
      <c r="T22" s="53">
        <v>8430140</v>
      </c>
      <c r="U22" s="54">
        <f t="shared" si="2"/>
        <v>0</v>
      </c>
      <c r="V22" s="53"/>
      <c r="W22" s="53"/>
      <c r="X22" s="54">
        <f t="shared" si="3"/>
        <v>0</v>
      </c>
    </row>
    <row r="23" spans="1:24" s="1" customFormat="1" x14ac:dyDescent="0.2">
      <c r="A23">
        <v>102</v>
      </c>
      <c r="B23" t="s">
        <v>109</v>
      </c>
      <c r="C23" t="s">
        <v>96</v>
      </c>
      <c r="D23" t="s">
        <v>107</v>
      </c>
      <c r="E23" t="s">
        <v>108</v>
      </c>
      <c r="F23" s="28" t="s">
        <v>73</v>
      </c>
      <c r="G23" s="52" t="s">
        <v>74</v>
      </c>
      <c r="H23" s="53">
        <v>118</v>
      </c>
      <c r="I23" s="53">
        <v>12</v>
      </c>
      <c r="J23" s="53">
        <v>118</v>
      </c>
      <c r="K23" s="53">
        <v>12678703</v>
      </c>
      <c r="L23" s="53">
        <v>321079862</v>
      </c>
      <c r="M23" s="53">
        <v>308401159</v>
      </c>
      <c r="N23" s="54">
        <f t="shared" si="0"/>
        <v>3.9487692940393754E-2</v>
      </c>
      <c r="O23" s="53">
        <v>2997269</v>
      </c>
      <c r="P23" s="53">
        <v>2894712</v>
      </c>
      <c r="Q23" s="54">
        <f t="shared" si="1"/>
        <v>3.9438944551752404E-2</v>
      </c>
      <c r="R23" s="53">
        <v>19840596</v>
      </c>
      <c r="S23" s="53">
        <v>295653769</v>
      </c>
      <c r="T23" s="53">
        <v>275813173</v>
      </c>
      <c r="U23" s="54">
        <f t="shared" si="2"/>
        <v>6.7107536180267671E-2</v>
      </c>
      <c r="V23" s="53">
        <v>2977034</v>
      </c>
      <c r="W23" s="53">
        <v>2889781</v>
      </c>
      <c r="X23" s="54">
        <f t="shared" si="3"/>
        <v>6.6730721679772592E-2</v>
      </c>
    </row>
    <row r="24" spans="1:24" s="1" customFormat="1" x14ac:dyDescent="0.2">
      <c r="A24">
        <v>153</v>
      </c>
      <c r="B24" t="s">
        <v>110</v>
      </c>
      <c r="C24" t="s">
        <v>111</v>
      </c>
      <c r="D24" t="s">
        <v>112</v>
      </c>
      <c r="E24" t="s">
        <v>87</v>
      </c>
      <c r="F24" s="28" t="s">
        <v>73</v>
      </c>
      <c r="G24" s="52" t="s">
        <v>65</v>
      </c>
      <c r="H24" s="53">
        <v>21</v>
      </c>
      <c r="I24" s="53">
        <v>0</v>
      </c>
      <c r="J24" s="53">
        <v>21</v>
      </c>
      <c r="K24" s="53">
        <v>-2051690</v>
      </c>
      <c r="L24" s="53">
        <v>17856651</v>
      </c>
      <c r="M24" s="53">
        <v>19908341</v>
      </c>
      <c r="N24" s="54">
        <f t="shared" si="0"/>
        <v>-0.11489780474513391</v>
      </c>
      <c r="O24" s="53">
        <v>8051497</v>
      </c>
      <c r="P24" s="53">
        <v>170800</v>
      </c>
      <c r="Q24" s="54">
        <f t="shared" si="1"/>
        <v>0.2249874055065611</v>
      </c>
      <c r="R24" s="53">
        <v>401487</v>
      </c>
      <c r="S24" s="53">
        <v>13597001</v>
      </c>
      <c r="T24" s="53">
        <v>13195514</v>
      </c>
      <c r="U24" s="54">
        <f t="shared" si="2"/>
        <v>2.9527614214340355E-2</v>
      </c>
      <c r="V24" s="53">
        <v>6703364</v>
      </c>
      <c r="W24" s="53"/>
      <c r="X24" s="54">
        <f t="shared" si="3"/>
        <v>0.34998636724019494</v>
      </c>
    </row>
    <row r="25" spans="1:24" s="1" customFormat="1" x14ac:dyDescent="0.2">
      <c r="A25">
        <v>104</v>
      </c>
      <c r="B25" t="s">
        <v>113</v>
      </c>
      <c r="C25" t="s">
        <v>67</v>
      </c>
      <c r="D25" t="s">
        <v>114</v>
      </c>
      <c r="E25" t="s">
        <v>115</v>
      </c>
      <c r="F25" s="28" t="s">
        <v>73</v>
      </c>
      <c r="G25" s="52" t="s">
        <v>65</v>
      </c>
      <c r="H25" s="53">
        <v>20</v>
      </c>
      <c r="I25" s="53">
        <v>4</v>
      </c>
      <c r="J25" s="53">
        <v>20</v>
      </c>
      <c r="K25" s="53">
        <v>-862705</v>
      </c>
      <c r="L25" s="53">
        <v>24105101</v>
      </c>
      <c r="M25" s="53">
        <v>24967806</v>
      </c>
      <c r="N25" s="54">
        <f t="shared" si="0"/>
        <v>-3.5789312809765869E-2</v>
      </c>
      <c r="O25" s="53">
        <v>166816</v>
      </c>
      <c r="P25" s="53"/>
      <c r="Q25" s="54">
        <f t="shared" si="1"/>
        <v>-2.867054135031856E-2</v>
      </c>
      <c r="R25" s="53">
        <v>590702</v>
      </c>
      <c r="S25" s="53">
        <v>15868503</v>
      </c>
      <c r="T25" s="53">
        <v>15277801</v>
      </c>
      <c r="U25" s="54">
        <f t="shared" si="2"/>
        <v>3.7224809422791806E-2</v>
      </c>
      <c r="V25" s="53">
        <v>166816</v>
      </c>
      <c r="W25" s="53"/>
      <c r="X25" s="54">
        <f t="shared" si="3"/>
        <v>4.7240594340530427E-2</v>
      </c>
    </row>
    <row r="26" spans="1:24" s="1" customFormat="1" x14ac:dyDescent="0.2">
      <c r="A26">
        <v>162</v>
      </c>
      <c r="B26" t="s">
        <v>116</v>
      </c>
      <c r="C26" t="s">
        <v>67</v>
      </c>
      <c r="D26" t="s">
        <v>117</v>
      </c>
      <c r="E26" t="s">
        <v>118</v>
      </c>
      <c r="F26" s="28" t="s">
        <v>73</v>
      </c>
      <c r="G26" s="52" t="s">
        <v>65</v>
      </c>
      <c r="H26" s="53">
        <v>43</v>
      </c>
      <c r="I26" s="53">
        <v>4</v>
      </c>
      <c r="J26" s="53">
        <v>25</v>
      </c>
      <c r="K26" s="53">
        <v>2010991</v>
      </c>
      <c r="L26" s="53">
        <v>38121460</v>
      </c>
      <c r="M26" s="53">
        <v>36110469</v>
      </c>
      <c r="N26" s="54">
        <f t="shared" si="0"/>
        <v>5.2752203089808207E-2</v>
      </c>
      <c r="O26" s="53">
        <v>457212</v>
      </c>
      <c r="P26" s="53">
        <v>1484962</v>
      </c>
      <c r="Q26" s="54">
        <f t="shared" si="1"/>
        <v>2.5486647129792338E-2</v>
      </c>
      <c r="R26" s="53">
        <v>2035285</v>
      </c>
      <c r="S26" s="53">
        <v>32932763</v>
      </c>
      <c r="T26" s="53">
        <v>30897478</v>
      </c>
      <c r="U26" s="54">
        <f t="shared" si="2"/>
        <v>6.1801222083916856E-2</v>
      </c>
      <c r="V26" s="53">
        <v>457212</v>
      </c>
      <c r="W26" s="53"/>
      <c r="X26" s="54">
        <f t="shared" si="3"/>
        <v>7.4648064276777684E-2</v>
      </c>
    </row>
    <row r="27" spans="1:24" s="1" customFormat="1" x14ac:dyDescent="0.2">
      <c r="A27">
        <v>142</v>
      </c>
      <c r="B27" t="s">
        <v>119</v>
      </c>
      <c r="C27" t="s">
        <v>61</v>
      </c>
      <c r="D27" t="s">
        <v>120</v>
      </c>
      <c r="E27" t="s">
        <v>105</v>
      </c>
      <c r="F27" s="28" t="s">
        <v>64</v>
      </c>
      <c r="G27" s="52" t="s">
        <v>74</v>
      </c>
      <c r="H27" s="53">
        <v>162</v>
      </c>
      <c r="I27" s="53">
        <v>13</v>
      </c>
      <c r="J27" s="53">
        <v>127</v>
      </c>
      <c r="K27" s="53">
        <v>13223913</v>
      </c>
      <c r="L27" s="53">
        <v>245121032</v>
      </c>
      <c r="M27" s="53">
        <v>231897119</v>
      </c>
      <c r="N27" s="54">
        <f t="shared" si="0"/>
        <v>5.394850410061916E-2</v>
      </c>
      <c r="O27" s="53">
        <v>8568529</v>
      </c>
      <c r="P27" s="53">
        <v>10049985</v>
      </c>
      <c r="Q27" s="54">
        <f t="shared" si="1"/>
        <v>4.6286717331660329E-2</v>
      </c>
      <c r="R27" s="53">
        <v>18737715</v>
      </c>
      <c r="S27" s="53">
        <v>217519668</v>
      </c>
      <c r="T27" s="53">
        <v>198781953</v>
      </c>
      <c r="U27" s="54">
        <f t="shared" si="2"/>
        <v>8.6142624123534434E-2</v>
      </c>
      <c r="V27" s="53">
        <v>-1696458</v>
      </c>
      <c r="W27" s="53">
        <v>750079</v>
      </c>
      <c r="X27" s="54">
        <f t="shared" si="3"/>
        <v>7.5483901847257298E-2</v>
      </c>
    </row>
    <row r="28" spans="1:24" s="1" customFormat="1" x14ac:dyDescent="0.2">
      <c r="A28">
        <v>134</v>
      </c>
      <c r="B28" t="s">
        <v>121</v>
      </c>
      <c r="C28" t="s">
        <v>100</v>
      </c>
      <c r="D28" t="s">
        <v>122</v>
      </c>
      <c r="E28" t="s">
        <v>123</v>
      </c>
      <c r="F28" s="28" t="s">
        <v>64</v>
      </c>
      <c r="G28" s="52" t="s">
        <v>65</v>
      </c>
      <c r="H28" s="53">
        <v>25</v>
      </c>
      <c r="I28" s="53">
        <v>8</v>
      </c>
      <c r="J28" s="53">
        <v>25</v>
      </c>
      <c r="K28" s="53">
        <v>-256023</v>
      </c>
      <c r="L28" s="53">
        <v>29369206</v>
      </c>
      <c r="M28" s="53">
        <v>29625229</v>
      </c>
      <c r="N28" s="54">
        <f t="shared" si="0"/>
        <v>-8.7173960371962397E-3</v>
      </c>
      <c r="O28" s="53">
        <v>3767742</v>
      </c>
      <c r="P28" s="53">
        <v>1898163</v>
      </c>
      <c r="Q28" s="54">
        <f t="shared" si="1"/>
        <v>4.8693561036459963E-2</v>
      </c>
      <c r="R28" s="53">
        <v>-841918</v>
      </c>
      <c r="S28" s="53">
        <v>22083253</v>
      </c>
      <c r="T28" s="53">
        <v>22925171</v>
      </c>
      <c r="U28" s="54">
        <f t="shared" si="2"/>
        <v>-3.8124727366932759E-2</v>
      </c>
      <c r="V28" s="53">
        <v>3767742</v>
      </c>
      <c r="W28" s="53">
        <v>1898163</v>
      </c>
      <c r="X28" s="54">
        <f t="shared" si="3"/>
        <v>3.9753247408852152E-2</v>
      </c>
    </row>
    <row r="29" spans="1:24" s="1" customFormat="1" x14ac:dyDescent="0.2">
      <c r="A29">
        <v>259</v>
      </c>
      <c r="B29" t="s">
        <v>124</v>
      </c>
      <c r="C29" t="s">
        <v>67</v>
      </c>
      <c r="D29" t="s">
        <v>125</v>
      </c>
      <c r="E29" t="s">
        <v>126</v>
      </c>
      <c r="F29" s="28" t="s">
        <v>73</v>
      </c>
      <c r="G29" s="52" t="s">
        <v>74</v>
      </c>
      <c r="H29" s="53">
        <v>71</v>
      </c>
      <c r="I29" s="53">
        <v>0</v>
      </c>
      <c r="J29" s="53">
        <v>71</v>
      </c>
      <c r="K29" s="53"/>
      <c r="L29" s="53"/>
      <c r="M29" s="53"/>
      <c r="N29" s="54" t="str">
        <f t="shared" si="0"/>
        <v/>
      </c>
      <c r="O29" s="53"/>
      <c r="P29" s="53"/>
      <c r="Q29" s="54" t="str">
        <f t="shared" si="1"/>
        <v/>
      </c>
      <c r="R29" s="53">
        <v>5703512</v>
      </c>
      <c r="S29" s="53">
        <v>55031069</v>
      </c>
      <c r="T29" s="53">
        <v>49327557</v>
      </c>
      <c r="U29" s="54">
        <f t="shared" si="2"/>
        <v>0.1036416719435343</v>
      </c>
      <c r="V29" s="53"/>
      <c r="W29" s="53"/>
      <c r="X29" s="54">
        <f t="shared" si="3"/>
        <v>0.1036416719435343</v>
      </c>
    </row>
    <row r="30" spans="1:24" s="1" customFormat="1" x14ac:dyDescent="0.2">
      <c r="A30">
        <v>11</v>
      </c>
      <c r="B30" t="s">
        <v>127</v>
      </c>
      <c r="C30" t="s">
        <v>128</v>
      </c>
      <c r="D30" t="s">
        <v>129</v>
      </c>
      <c r="E30" t="s">
        <v>82</v>
      </c>
      <c r="F30" s="28" t="s">
        <v>73</v>
      </c>
      <c r="G30" s="52" t="s">
        <v>74</v>
      </c>
      <c r="H30" s="53">
        <v>65</v>
      </c>
      <c r="I30" s="53">
        <v>18</v>
      </c>
      <c r="J30" s="53">
        <v>41</v>
      </c>
      <c r="K30" s="53"/>
      <c r="L30" s="53"/>
      <c r="M30" s="53"/>
      <c r="N30" s="54" t="str">
        <f t="shared" si="0"/>
        <v/>
      </c>
      <c r="O30" s="53"/>
      <c r="P30" s="53"/>
      <c r="Q30" s="54" t="str">
        <f t="shared" si="1"/>
        <v/>
      </c>
      <c r="R30" s="53">
        <v>3501144</v>
      </c>
      <c r="S30" s="53">
        <v>83311884</v>
      </c>
      <c r="T30" s="53">
        <v>79810740</v>
      </c>
      <c r="U30" s="54">
        <f t="shared" si="2"/>
        <v>4.2024544781630431E-2</v>
      </c>
      <c r="V30" s="53">
        <v>8273</v>
      </c>
      <c r="W30" s="53">
        <v>73483</v>
      </c>
      <c r="X30" s="54">
        <f t="shared" si="3"/>
        <v>4.1237728344654945E-2</v>
      </c>
    </row>
    <row r="31" spans="1:24" s="1" customFormat="1" x14ac:dyDescent="0.2">
      <c r="A31">
        <v>42</v>
      </c>
      <c r="B31" t="s">
        <v>130</v>
      </c>
      <c r="C31" t="s">
        <v>131</v>
      </c>
      <c r="D31" t="s">
        <v>132</v>
      </c>
      <c r="E31" t="s">
        <v>133</v>
      </c>
      <c r="F31" s="28" t="s">
        <v>73</v>
      </c>
      <c r="G31" s="52" t="s">
        <v>74</v>
      </c>
      <c r="H31" s="53">
        <v>150</v>
      </c>
      <c r="I31" s="53">
        <v>48</v>
      </c>
      <c r="J31" s="53">
        <v>149</v>
      </c>
      <c r="K31" s="53">
        <v>26543692</v>
      </c>
      <c r="L31" s="53">
        <v>267479338</v>
      </c>
      <c r="M31" s="53">
        <v>240935646</v>
      </c>
      <c r="N31" s="54">
        <f t="shared" si="0"/>
        <v>9.9236420272581949E-2</v>
      </c>
      <c r="O31" s="53">
        <v>26027</v>
      </c>
      <c r="P31" s="53">
        <v>46407</v>
      </c>
      <c r="Q31" s="54">
        <f t="shared" si="1"/>
        <v>9.9150579652860421E-2</v>
      </c>
      <c r="R31" s="53">
        <v>26543692</v>
      </c>
      <c r="S31" s="53">
        <v>267479338</v>
      </c>
      <c r="T31" s="53">
        <v>240935646</v>
      </c>
      <c r="U31" s="54">
        <f t="shared" si="2"/>
        <v>9.9236420272581949E-2</v>
      </c>
      <c r="V31" s="53">
        <v>26027</v>
      </c>
      <c r="W31" s="53">
        <v>46407</v>
      </c>
      <c r="X31" s="54">
        <f t="shared" si="3"/>
        <v>9.9150579652860421E-2</v>
      </c>
    </row>
    <row r="32" spans="1:24" s="1" customFormat="1" x14ac:dyDescent="0.2">
      <c r="A32">
        <v>13</v>
      </c>
      <c r="B32" t="s">
        <v>134</v>
      </c>
      <c r="C32" t="s">
        <v>128</v>
      </c>
      <c r="D32" t="s">
        <v>135</v>
      </c>
      <c r="E32" t="s">
        <v>136</v>
      </c>
      <c r="F32" s="28" t="s">
        <v>73</v>
      </c>
      <c r="G32" s="52" t="s">
        <v>74</v>
      </c>
      <c r="H32" s="53">
        <v>86</v>
      </c>
      <c r="I32" s="53">
        <v>15</v>
      </c>
      <c r="J32" s="53">
        <v>66</v>
      </c>
      <c r="K32" s="53"/>
      <c r="L32" s="53"/>
      <c r="M32" s="53"/>
      <c r="N32" s="54" t="str">
        <f t="shared" si="0"/>
        <v/>
      </c>
      <c r="O32" s="53"/>
      <c r="P32" s="53"/>
      <c r="Q32" s="54" t="str">
        <f t="shared" si="1"/>
        <v/>
      </c>
      <c r="R32" s="53">
        <v>-1899071</v>
      </c>
      <c r="S32" s="53">
        <v>76155555</v>
      </c>
      <c r="T32" s="53">
        <v>78054626</v>
      </c>
      <c r="U32" s="54">
        <f t="shared" si="2"/>
        <v>-2.4936736394344444E-2</v>
      </c>
      <c r="V32" s="53">
        <v>3657611</v>
      </c>
      <c r="W32" s="53">
        <v>747706</v>
      </c>
      <c r="X32" s="54">
        <f t="shared" si="3"/>
        <v>1.2665003165016659E-2</v>
      </c>
    </row>
    <row r="33" spans="1:24" s="1" customFormat="1" x14ac:dyDescent="0.2">
      <c r="A33">
        <v>14</v>
      </c>
      <c r="B33" t="s">
        <v>137</v>
      </c>
      <c r="C33" t="s">
        <v>96</v>
      </c>
      <c r="D33" t="s">
        <v>138</v>
      </c>
      <c r="E33" t="s">
        <v>139</v>
      </c>
      <c r="F33" s="28" t="s">
        <v>73</v>
      </c>
      <c r="G33" s="52" t="s">
        <v>65</v>
      </c>
      <c r="H33" s="53">
        <v>25</v>
      </c>
      <c r="I33" s="53">
        <v>4</v>
      </c>
      <c r="J33" s="53">
        <v>25</v>
      </c>
      <c r="K33" s="53">
        <v>2151481</v>
      </c>
      <c r="L33" s="53">
        <v>25094591</v>
      </c>
      <c r="M33" s="53">
        <v>22943110</v>
      </c>
      <c r="N33" s="54">
        <f t="shared" si="0"/>
        <v>8.5734850191421727E-2</v>
      </c>
      <c r="O33" s="53">
        <v>244615</v>
      </c>
      <c r="P33" s="53">
        <v>3228</v>
      </c>
      <c r="Q33" s="54">
        <f t="shared" si="1"/>
        <v>9.4433424630590235E-2</v>
      </c>
      <c r="R33" s="53">
        <v>2950890</v>
      </c>
      <c r="S33" s="53">
        <v>15423597</v>
      </c>
      <c r="T33" s="53">
        <v>12472707</v>
      </c>
      <c r="U33" s="54">
        <f t="shared" si="2"/>
        <v>0.19132307463686973</v>
      </c>
      <c r="V33" s="53">
        <v>244615</v>
      </c>
      <c r="W33" s="53">
        <v>3228</v>
      </c>
      <c r="X33" s="54">
        <f t="shared" si="3"/>
        <v>0.20374226491191208</v>
      </c>
    </row>
    <row r="34" spans="1:24" s="1" customFormat="1" x14ac:dyDescent="0.2">
      <c r="A34">
        <v>15</v>
      </c>
      <c r="B34" t="s">
        <v>140</v>
      </c>
      <c r="C34" t="s">
        <v>70</v>
      </c>
      <c r="D34" t="s">
        <v>141</v>
      </c>
      <c r="E34" t="s">
        <v>142</v>
      </c>
      <c r="F34" s="28" t="s">
        <v>73</v>
      </c>
      <c r="G34" s="52" t="s">
        <v>65</v>
      </c>
      <c r="H34" s="53">
        <v>15</v>
      </c>
      <c r="I34" s="53">
        <v>0</v>
      </c>
      <c r="J34" s="53">
        <v>15</v>
      </c>
      <c r="K34" s="53">
        <v>6979314</v>
      </c>
      <c r="L34" s="53">
        <v>39414855</v>
      </c>
      <c r="M34" s="53">
        <v>32435541</v>
      </c>
      <c r="N34" s="54">
        <f t="shared" si="0"/>
        <v>0.17707318725389196</v>
      </c>
      <c r="O34" s="53">
        <v>159</v>
      </c>
      <c r="P34" s="53"/>
      <c r="Q34" s="54">
        <f t="shared" si="1"/>
        <v>0.1770765069371788</v>
      </c>
      <c r="R34" s="53">
        <v>6979314</v>
      </c>
      <c r="S34" s="53">
        <v>39414855</v>
      </c>
      <c r="T34" s="53">
        <v>32435541</v>
      </c>
      <c r="U34" s="54">
        <f t="shared" si="2"/>
        <v>0.17707318725389196</v>
      </c>
      <c r="V34" s="53">
        <v>159</v>
      </c>
      <c r="W34" s="53"/>
      <c r="X34" s="54">
        <f t="shared" si="3"/>
        <v>0.1770765069371788</v>
      </c>
    </row>
    <row r="35" spans="1:24" s="1" customFormat="1" x14ac:dyDescent="0.2">
      <c r="A35">
        <v>24</v>
      </c>
      <c r="B35" t="s">
        <v>143</v>
      </c>
      <c r="C35" t="s">
        <v>67</v>
      </c>
      <c r="D35" t="s">
        <v>144</v>
      </c>
      <c r="E35" t="s">
        <v>145</v>
      </c>
      <c r="F35" s="28" t="s">
        <v>69</v>
      </c>
      <c r="G35" s="52" t="s">
        <v>65</v>
      </c>
      <c r="H35" s="53">
        <v>36</v>
      </c>
      <c r="I35" s="53">
        <v>6</v>
      </c>
      <c r="J35" s="53">
        <v>25</v>
      </c>
      <c r="K35" s="53">
        <v>-3710629</v>
      </c>
      <c r="L35" s="53">
        <v>61448369</v>
      </c>
      <c r="M35" s="53">
        <v>65158998</v>
      </c>
      <c r="N35" s="54">
        <f t="shared" si="0"/>
        <v>-6.038612676603345E-2</v>
      </c>
      <c r="O35" s="53">
        <v>126567</v>
      </c>
      <c r="P35" s="53"/>
      <c r="Q35" s="54">
        <f t="shared" si="1"/>
        <v>-5.8206507920690327E-2</v>
      </c>
      <c r="R35" s="53">
        <v>-3767631</v>
      </c>
      <c r="S35" s="53">
        <v>57580900</v>
      </c>
      <c r="T35" s="53">
        <v>61348531</v>
      </c>
      <c r="U35" s="54">
        <f t="shared" si="2"/>
        <v>-6.5431957472008945E-2</v>
      </c>
      <c r="V35" s="53">
        <v>126566</v>
      </c>
      <c r="W35" s="53"/>
      <c r="X35" s="54">
        <f t="shared" si="3"/>
        <v>-6.3095215444046698E-2</v>
      </c>
    </row>
    <row r="36" spans="1:24" s="1" customFormat="1" x14ac:dyDescent="0.2">
      <c r="A36">
        <v>29</v>
      </c>
      <c r="B36" t="s">
        <v>146</v>
      </c>
      <c r="C36" t="s">
        <v>67</v>
      </c>
      <c r="D36" t="s">
        <v>147</v>
      </c>
      <c r="E36" t="s">
        <v>94</v>
      </c>
      <c r="F36" s="28" t="s">
        <v>73</v>
      </c>
      <c r="G36" s="52" t="s">
        <v>65</v>
      </c>
      <c r="H36" s="53">
        <v>14</v>
      </c>
      <c r="I36" s="53">
        <v>0</v>
      </c>
      <c r="J36" s="53">
        <v>14</v>
      </c>
      <c r="K36" s="53">
        <v>-1174149</v>
      </c>
      <c r="L36" s="53">
        <v>13939714</v>
      </c>
      <c r="M36" s="53">
        <v>15113863</v>
      </c>
      <c r="N36" s="54">
        <f t="shared" si="0"/>
        <v>-8.4230494255477545E-2</v>
      </c>
      <c r="O36" s="53">
        <v>2526469</v>
      </c>
      <c r="P36" s="53"/>
      <c r="Q36" s="54">
        <f t="shared" si="1"/>
        <v>8.2127108632279872E-2</v>
      </c>
      <c r="R36" s="53">
        <v>-585645</v>
      </c>
      <c r="S36" s="53">
        <v>10194350</v>
      </c>
      <c r="T36" s="53">
        <v>10779995</v>
      </c>
      <c r="U36" s="54">
        <f t="shared" si="2"/>
        <v>-5.7447998155841229E-2</v>
      </c>
      <c r="V36" s="53">
        <v>2526469</v>
      </c>
      <c r="W36" s="53"/>
      <c r="X36" s="54">
        <f t="shared" si="3"/>
        <v>0.15257067960797177</v>
      </c>
    </row>
    <row r="37" spans="1:24" s="1" customFormat="1" x14ac:dyDescent="0.2">
      <c r="A37">
        <v>84</v>
      </c>
      <c r="B37" s="1" t="s">
        <v>406</v>
      </c>
      <c r="C37" t="s">
        <v>128</v>
      </c>
      <c r="D37" t="s">
        <v>149</v>
      </c>
      <c r="E37" t="s">
        <v>84</v>
      </c>
      <c r="F37" s="28" t="s">
        <v>73</v>
      </c>
      <c r="G37" s="52" t="s">
        <v>74</v>
      </c>
      <c r="H37" s="53">
        <v>546</v>
      </c>
      <c r="I37" s="53">
        <v>27</v>
      </c>
      <c r="J37" s="53">
        <v>484</v>
      </c>
      <c r="K37" s="53"/>
      <c r="L37" s="53"/>
      <c r="M37" s="53"/>
      <c r="N37" s="54" t="str">
        <f t="shared" si="0"/>
        <v/>
      </c>
      <c r="O37" s="53"/>
      <c r="P37" s="53"/>
      <c r="Q37" s="54" t="str">
        <f t="shared" si="1"/>
        <v/>
      </c>
      <c r="R37" s="53">
        <v>39174979</v>
      </c>
      <c r="S37" s="53">
        <v>728686373</v>
      </c>
      <c r="T37" s="53">
        <v>689511394</v>
      </c>
      <c r="U37" s="54">
        <f t="shared" si="2"/>
        <v>5.3761097299949094E-2</v>
      </c>
      <c r="V37" s="53">
        <v>479126</v>
      </c>
      <c r="W37" s="53">
        <v>13888</v>
      </c>
      <c r="X37" s="54">
        <f t="shared" si="3"/>
        <v>5.4363813228085825E-2</v>
      </c>
    </row>
    <row r="38" spans="1:24" s="1" customFormat="1" x14ac:dyDescent="0.2">
      <c r="A38">
        <v>119</v>
      </c>
      <c r="B38" t="s">
        <v>150</v>
      </c>
      <c r="C38" t="s">
        <v>67</v>
      </c>
      <c r="D38" t="s">
        <v>151</v>
      </c>
      <c r="E38" t="s">
        <v>152</v>
      </c>
      <c r="F38" s="28" t="s">
        <v>69</v>
      </c>
      <c r="G38" s="52" t="s">
        <v>65</v>
      </c>
      <c r="H38" s="53">
        <v>49</v>
      </c>
      <c r="I38" s="53">
        <v>10</v>
      </c>
      <c r="J38" s="53">
        <v>25</v>
      </c>
      <c r="K38" s="53">
        <v>2030208</v>
      </c>
      <c r="L38" s="53">
        <v>61613110</v>
      </c>
      <c r="M38" s="53">
        <v>59582902</v>
      </c>
      <c r="N38" s="54">
        <f t="shared" si="0"/>
        <v>3.2950909311346241E-2</v>
      </c>
      <c r="O38" s="53">
        <v>97311</v>
      </c>
      <c r="P38" s="53">
        <v>-2199</v>
      </c>
      <c r="Q38" s="54">
        <f t="shared" si="1"/>
        <v>3.4511480646032218E-2</v>
      </c>
      <c r="R38" s="53">
        <v>4611729</v>
      </c>
      <c r="S38" s="53">
        <v>44335526</v>
      </c>
      <c r="T38" s="53">
        <v>39723797</v>
      </c>
      <c r="U38" s="54">
        <f t="shared" si="2"/>
        <v>0.10401881777606518</v>
      </c>
      <c r="V38" s="53">
        <v>97311</v>
      </c>
      <c r="W38" s="53">
        <v>-2199</v>
      </c>
      <c r="X38" s="54">
        <f t="shared" si="3"/>
        <v>0.10603056923869164</v>
      </c>
    </row>
    <row r="39" spans="1:24" s="1" customFormat="1" x14ac:dyDescent="0.2">
      <c r="A39">
        <v>31</v>
      </c>
      <c r="B39" t="s">
        <v>153</v>
      </c>
      <c r="C39" t="s">
        <v>67</v>
      </c>
      <c r="D39" t="s">
        <v>154</v>
      </c>
      <c r="E39" t="s">
        <v>105</v>
      </c>
      <c r="F39" s="28" t="s">
        <v>155</v>
      </c>
      <c r="G39" s="52" t="s">
        <v>65</v>
      </c>
      <c r="H39" s="53">
        <v>42</v>
      </c>
      <c r="I39" s="53">
        <v>7</v>
      </c>
      <c r="J39" s="53">
        <v>25</v>
      </c>
      <c r="K39" s="53">
        <v>1833557</v>
      </c>
      <c r="L39" s="53">
        <v>135272740</v>
      </c>
      <c r="M39" s="53">
        <v>133439183</v>
      </c>
      <c r="N39" s="54">
        <f t="shared" si="0"/>
        <v>1.3554519558042514E-2</v>
      </c>
      <c r="O39" s="53">
        <v>844343</v>
      </c>
      <c r="P39" s="53">
        <v>100000</v>
      </c>
      <c r="Q39" s="54">
        <f t="shared" si="1"/>
        <v>1.8938842525739404E-2</v>
      </c>
      <c r="R39" s="53">
        <v>36126209</v>
      </c>
      <c r="S39" s="53">
        <v>156416056</v>
      </c>
      <c r="T39" s="53">
        <v>120289847</v>
      </c>
      <c r="U39" s="54">
        <f t="shared" si="2"/>
        <v>0.23096228049631939</v>
      </c>
      <c r="V39" s="53">
        <v>492595</v>
      </c>
      <c r="W39" s="53"/>
      <c r="X39" s="54">
        <f t="shared" si="3"/>
        <v>0.23337657781533028</v>
      </c>
    </row>
    <row r="40" spans="1:24" s="1" customFormat="1" x14ac:dyDescent="0.2">
      <c r="A40">
        <v>66</v>
      </c>
      <c r="B40" t="s">
        <v>156</v>
      </c>
      <c r="C40" t="s">
        <v>67</v>
      </c>
      <c r="D40" t="s">
        <v>157</v>
      </c>
      <c r="E40" t="s">
        <v>158</v>
      </c>
      <c r="F40" s="28" t="s">
        <v>69</v>
      </c>
      <c r="G40" s="52" t="s">
        <v>65</v>
      </c>
      <c r="H40" s="53">
        <v>20</v>
      </c>
      <c r="I40" s="53">
        <v>2</v>
      </c>
      <c r="J40" s="53">
        <v>20</v>
      </c>
      <c r="K40" s="53">
        <v>-654893</v>
      </c>
      <c r="L40" s="53">
        <v>18946576</v>
      </c>
      <c r="M40" s="53">
        <v>19601469</v>
      </c>
      <c r="N40" s="54">
        <f t="shared" si="0"/>
        <v>-3.4565242817488503E-2</v>
      </c>
      <c r="O40" s="53">
        <v>798283</v>
      </c>
      <c r="P40" s="53">
        <v>75658</v>
      </c>
      <c r="Q40" s="54">
        <f t="shared" si="1"/>
        <v>3.4303612905009855E-3</v>
      </c>
      <c r="R40" s="53">
        <v>-425342</v>
      </c>
      <c r="S40" s="53">
        <v>12118280</v>
      </c>
      <c r="T40" s="53">
        <v>12543622</v>
      </c>
      <c r="U40" s="54">
        <f t="shared" si="2"/>
        <v>-3.509920549780992E-2</v>
      </c>
      <c r="V40" s="53">
        <v>798283</v>
      </c>
      <c r="W40" s="53">
        <v>75658</v>
      </c>
      <c r="X40" s="54">
        <f t="shared" si="3"/>
        <v>2.3015642783610471E-2</v>
      </c>
    </row>
    <row r="41" spans="1:24" s="1" customFormat="1" x14ac:dyDescent="0.2">
      <c r="A41">
        <v>25</v>
      </c>
      <c r="B41" t="s">
        <v>159</v>
      </c>
      <c r="C41" t="s">
        <v>61</v>
      </c>
      <c r="D41" t="s">
        <v>160</v>
      </c>
      <c r="E41" t="s">
        <v>115</v>
      </c>
      <c r="F41" s="28" t="s">
        <v>64</v>
      </c>
      <c r="G41" s="52" t="s">
        <v>65</v>
      </c>
      <c r="H41" s="53">
        <v>20</v>
      </c>
      <c r="I41" s="53">
        <v>6</v>
      </c>
      <c r="J41" s="53">
        <v>20</v>
      </c>
      <c r="K41" s="53">
        <v>985228</v>
      </c>
      <c r="L41" s="53">
        <v>36825884</v>
      </c>
      <c r="M41" s="53">
        <v>35840656</v>
      </c>
      <c r="N41" s="54">
        <f t="shared" si="0"/>
        <v>2.6753682274130882E-2</v>
      </c>
      <c r="O41" s="53">
        <v>-60734</v>
      </c>
      <c r="P41" s="53">
        <v>54929</v>
      </c>
      <c r="Q41" s="54">
        <f t="shared" si="1"/>
        <v>2.3651882285261994E-2</v>
      </c>
      <c r="R41" s="53">
        <v>488083</v>
      </c>
      <c r="S41" s="53">
        <v>31862960</v>
      </c>
      <c r="T41" s="53">
        <v>31374877</v>
      </c>
      <c r="U41" s="54">
        <f t="shared" si="2"/>
        <v>1.5318193915442884E-2</v>
      </c>
      <c r="V41" s="53">
        <v>-60734</v>
      </c>
      <c r="W41" s="53">
        <v>54929</v>
      </c>
      <c r="X41" s="54">
        <f t="shared" si="3"/>
        <v>1.1710501019645606E-2</v>
      </c>
    </row>
    <row r="42" spans="1:24" s="1" customFormat="1" x14ac:dyDescent="0.2">
      <c r="A42">
        <v>147</v>
      </c>
      <c r="B42" t="s">
        <v>161</v>
      </c>
      <c r="C42" t="s">
        <v>61</v>
      </c>
      <c r="D42" t="s">
        <v>162</v>
      </c>
      <c r="E42" t="s">
        <v>163</v>
      </c>
      <c r="F42" s="28" t="s">
        <v>64</v>
      </c>
      <c r="G42" s="52" t="s">
        <v>74</v>
      </c>
      <c r="H42" s="53">
        <v>87</v>
      </c>
      <c r="I42" s="53">
        <v>16</v>
      </c>
      <c r="J42" s="53">
        <v>36</v>
      </c>
      <c r="K42" s="53">
        <v>10522943</v>
      </c>
      <c r="L42" s="53">
        <v>144316928</v>
      </c>
      <c r="M42" s="53">
        <v>133793985</v>
      </c>
      <c r="N42" s="54">
        <f t="shared" si="0"/>
        <v>7.2915514110721641E-2</v>
      </c>
      <c r="O42" s="53">
        <v>3025154</v>
      </c>
      <c r="P42" s="53">
        <v>4601535</v>
      </c>
      <c r="Q42" s="54">
        <f t="shared" si="1"/>
        <v>6.0719665953953332E-2</v>
      </c>
      <c r="R42" s="53">
        <v>7775565</v>
      </c>
      <c r="S42" s="53">
        <v>100000550</v>
      </c>
      <c r="T42" s="53">
        <v>92224985</v>
      </c>
      <c r="U42" s="54">
        <f t="shared" si="2"/>
        <v>7.7755222346277089E-2</v>
      </c>
      <c r="V42" s="53">
        <v>3025153</v>
      </c>
      <c r="W42" s="53">
        <v>4457594</v>
      </c>
      <c r="X42" s="54">
        <f t="shared" si="3"/>
        <v>6.156836415860225E-2</v>
      </c>
    </row>
    <row r="43" spans="1:24" s="1" customFormat="1" x14ac:dyDescent="0.2">
      <c r="A43">
        <v>90</v>
      </c>
      <c r="B43" t="s">
        <v>164</v>
      </c>
      <c r="C43" t="s">
        <v>61</v>
      </c>
      <c r="D43" t="s">
        <v>165</v>
      </c>
      <c r="E43" t="s">
        <v>94</v>
      </c>
      <c r="F43" s="28" t="s">
        <v>64</v>
      </c>
      <c r="G43" s="52" t="s">
        <v>74</v>
      </c>
      <c r="H43" s="53">
        <v>165</v>
      </c>
      <c r="I43" s="53">
        <v>0</v>
      </c>
      <c r="J43" s="53">
        <v>139</v>
      </c>
      <c r="K43" s="53">
        <v>-13327598</v>
      </c>
      <c r="L43" s="53">
        <v>433311159</v>
      </c>
      <c r="M43" s="53">
        <v>446638757</v>
      </c>
      <c r="N43" s="54">
        <f t="shared" si="0"/>
        <v>-3.0757569296755636E-2</v>
      </c>
      <c r="O43" s="53">
        <v>1046980</v>
      </c>
      <c r="P43" s="53">
        <v>1615895</v>
      </c>
      <c r="Q43" s="54">
        <f t="shared" si="1"/>
        <v>-3.199321424480088E-2</v>
      </c>
      <c r="R43" s="53">
        <v>-12505851</v>
      </c>
      <c r="S43" s="53">
        <v>433182070</v>
      </c>
      <c r="T43" s="53">
        <v>445687921</v>
      </c>
      <c r="U43" s="54">
        <f t="shared" si="2"/>
        <v>-2.8869733689577688E-2</v>
      </c>
      <c r="V43" s="53">
        <v>1046980</v>
      </c>
      <c r="W43" s="53">
        <v>1615895</v>
      </c>
      <c r="X43" s="54">
        <f t="shared" si="3"/>
        <v>-3.0110297779478365E-2</v>
      </c>
    </row>
    <row r="44" spans="1:24" s="1" customFormat="1" x14ac:dyDescent="0.2">
      <c r="A44">
        <v>143</v>
      </c>
      <c r="B44" t="s">
        <v>166</v>
      </c>
      <c r="C44" t="s">
        <v>167</v>
      </c>
      <c r="D44" t="s">
        <v>165</v>
      </c>
      <c r="E44" t="s">
        <v>94</v>
      </c>
      <c r="F44" s="28" t="s">
        <v>73</v>
      </c>
      <c r="G44" s="52" t="s">
        <v>74</v>
      </c>
      <c r="H44" s="53">
        <v>267</v>
      </c>
      <c r="I44" s="53">
        <v>18</v>
      </c>
      <c r="J44" s="53">
        <v>267</v>
      </c>
      <c r="K44" s="53">
        <v>-750730</v>
      </c>
      <c r="L44" s="53">
        <v>485547053</v>
      </c>
      <c r="M44" s="53">
        <v>486297783</v>
      </c>
      <c r="N44" s="54">
        <f t="shared" si="0"/>
        <v>-1.546152932782809E-3</v>
      </c>
      <c r="O44" s="53">
        <v>11601040</v>
      </c>
      <c r="P44" s="53"/>
      <c r="Q44" s="54">
        <f t="shared" si="1"/>
        <v>2.1825106347134273E-2</v>
      </c>
      <c r="R44" s="53">
        <v>2442267</v>
      </c>
      <c r="S44" s="53">
        <v>445478937</v>
      </c>
      <c r="T44" s="53">
        <v>443036670</v>
      </c>
      <c r="U44" s="54">
        <f t="shared" si="2"/>
        <v>5.4823400101630393E-3</v>
      </c>
      <c r="V44" s="53">
        <v>11601040</v>
      </c>
      <c r="W44" s="53"/>
      <c r="X44" s="54">
        <f t="shared" si="3"/>
        <v>3.0723960152820258E-2</v>
      </c>
    </row>
    <row r="45" spans="1:24" s="1" customFormat="1" x14ac:dyDescent="0.2">
      <c r="A45">
        <v>148</v>
      </c>
      <c r="B45" t="s">
        <v>168</v>
      </c>
      <c r="C45" t="s">
        <v>61</v>
      </c>
      <c r="D45" t="s">
        <v>165</v>
      </c>
      <c r="E45" t="s">
        <v>94</v>
      </c>
      <c r="F45" s="28" t="s">
        <v>64</v>
      </c>
      <c r="G45" s="52" t="s">
        <v>74</v>
      </c>
      <c r="H45" s="53">
        <v>380</v>
      </c>
      <c r="I45" s="53">
        <v>46</v>
      </c>
      <c r="J45" s="53">
        <v>311</v>
      </c>
      <c r="K45" s="53">
        <v>-1271912</v>
      </c>
      <c r="L45" s="53">
        <v>613494940</v>
      </c>
      <c r="M45" s="53">
        <v>614766852</v>
      </c>
      <c r="N45" s="54">
        <f t="shared" si="0"/>
        <v>-2.0732232934146124E-3</v>
      </c>
      <c r="O45" s="53">
        <v>22967106</v>
      </c>
      <c r="P45" s="53">
        <v>29683704</v>
      </c>
      <c r="Q45" s="54">
        <f t="shared" si="1"/>
        <v>-1.2551431857100871E-2</v>
      </c>
      <c r="R45" s="53">
        <v>9319083</v>
      </c>
      <c r="S45" s="53">
        <v>427323609</v>
      </c>
      <c r="T45" s="53">
        <v>418004526</v>
      </c>
      <c r="U45" s="54">
        <f t="shared" si="2"/>
        <v>2.1808022781161149E-2</v>
      </c>
      <c r="V45" s="53">
        <v>22147860</v>
      </c>
      <c r="W45" s="53">
        <v>25079246</v>
      </c>
      <c r="X45" s="54">
        <f t="shared" si="3"/>
        <v>1.4211573905261603E-2</v>
      </c>
    </row>
    <row r="46" spans="1:24" s="1" customFormat="1" x14ac:dyDescent="0.2">
      <c r="A46">
        <v>44</v>
      </c>
      <c r="B46" t="s">
        <v>169</v>
      </c>
      <c r="C46" t="s">
        <v>131</v>
      </c>
      <c r="D46" t="s">
        <v>170</v>
      </c>
      <c r="E46" t="s">
        <v>126</v>
      </c>
      <c r="F46" s="28" t="s">
        <v>73</v>
      </c>
      <c r="G46" s="52" t="s">
        <v>74</v>
      </c>
      <c r="H46" s="53">
        <v>390</v>
      </c>
      <c r="I46" s="53">
        <v>45</v>
      </c>
      <c r="J46" s="53">
        <v>318</v>
      </c>
      <c r="K46" s="53">
        <v>17725554</v>
      </c>
      <c r="L46" s="53">
        <v>469375711</v>
      </c>
      <c r="M46" s="53">
        <v>451650157</v>
      </c>
      <c r="N46" s="54">
        <f t="shared" si="0"/>
        <v>3.776410577836653E-2</v>
      </c>
      <c r="O46" s="53">
        <v>15724</v>
      </c>
      <c r="P46" s="53">
        <v>58936</v>
      </c>
      <c r="Q46" s="54">
        <f t="shared" si="1"/>
        <v>3.7670781104048055E-2</v>
      </c>
      <c r="R46" s="53">
        <v>17725554</v>
      </c>
      <c r="S46" s="53">
        <v>469375711</v>
      </c>
      <c r="T46" s="53">
        <v>451650157</v>
      </c>
      <c r="U46" s="54">
        <f t="shared" si="2"/>
        <v>3.776410577836653E-2</v>
      </c>
      <c r="V46" s="53">
        <v>15724</v>
      </c>
      <c r="W46" s="53">
        <v>58936</v>
      </c>
      <c r="X46" s="54">
        <f t="shared" si="3"/>
        <v>3.7670781104048055E-2</v>
      </c>
    </row>
    <row r="47" spans="1:24" s="1" customFormat="1" x14ac:dyDescent="0.2">
      <c r="A47">
        <v>54</v>
      </c>
      <c r="B47" t="s">
        <v>171</v>
      </c>
      <c r="C47" t="s">
        <v>172</v>
      </c>
      <c r="D47" t="s">
        <v>173</v>
      </c>
      <c r="E47" t="s">
        <v>174</v>
      </c>
      <c r="F47" s="28" t="s">
        <v>69</v>
      </c>
      <c r="G47" s="52" t="s">
        <v>65</v>
      </c>
      <c r="H47" s="53">
        <v>10</v>
      </c>
      <c r="I47" s="53">
        <v>2</v>
      </c>
      <c r="J47" s="53">
        <v>10</v>
      </c>
      <c r="K47" s="53">
        <v>3112322</v>
      </c>
      <c r="L47" s="53">
        <v>22651181</v>
      </c>
      <c r="M47" s="53">
        <v>19538859</v>
      </c>
      <c r="N47" s="54">
        <f t="shared" si="0"/>
        <v>0.137402195497003</v>
      </c>
      <c r="O47" s="53">
        <v>255029</v>
      </c>
      <c r="P47" s="53"/>
      <c r="Q47" s="54">
        <f t="shared" si="1"/>
        <v>0.1470060302424539</v>
      </c>
      <c r="R47" s="53">
        <v>3002343</v>
      </c>
      <c r="S47" s="53">
        <v>22298659</v>
      </c>
      <c r="T47" s="53">
        <v>19296316</v>
      </c>
      <c r="U47" s="54">
        <f t="shared" si="2"/>
        <v>0.13464231189866618</v>
      </c>
      <c r="V47" s="53">
        <v>255029</v>
      </c>
      <c r="W47" s="53"/>
      <c r="X47" s="54">
        <f t="shared" si="3"/>
        <v>0.14442746569873627</v>
      </c>
    </row>
    <row r="48" spans="1:24" s="1" customFormat="1" x14ac:dyDescent="0.2">
      <c r="A48">
        <v>37</v>
      </c>
      <c r="B48" t="s">
        <v>175</v>
      </c>
      <c r="C48" t="s">
        <v>67</v>
      </c>
      <c r="D48" t="s">
        <v>176</v>
      </c>
      <c r="E48" t="s">
        <v>94</v>
      </c>
      <c r="F48" s="28" t="s">
        <v>69</v>
      </c>
      <c r="G48" s="52" t="s">
        <v>65</v>
      </c>
      <c r="H48" s="53">
        <v>21</v>
      </c>
      <c r="I48" s="53">
        <v>0</v>
      </c>
      <c r="J48" s="53">
        <v>16</v>
      </c>
      <c r="K48" s="53">
        <v>-374998</v>
      </c>
      <c r="L48" s="53">
        <v>21223376</v>
      </c>
      <c r="M48" s="53">
        <v>21598374</v>
      </c>
      <c r="N48" s="54">
        <f t="shared" si="0"/>
        <v>-1.7669102220118044E-2</v>
      </c>
      <c r="O48" s="53">
        <v>124154</v>
      </c>
      <c r="P48" s="53"/>
      <c r="Q48" s="54">
        <f t="shared" si="1"/>
        <v>-1.1750492914168525E-2</v>
      </c>
      <c r="R48" s="53">
        <v>-375001</v>
      </c>
      <c r="S48" s="53">
        <v>21223373</v>
      </c>
      <c r="T48" s="53">
        <v>21598374</v>
      </c>
      <c r="U48" s="54">
        <f t="shared" si="2"/>
        <v>-1.7669246071300732E-2</v>
      </c>
      <c r="V48" s="53">
        <v>118264</v>
      </c>
      <c r="W48" s="53"/>
      <c r="X48" s="54">
        <f t="shared" si="3"/>
        <v>-1.2029864438234049E-2</v>
      </c>
    </row>
    <row r="49" spans="1:24" s="1" customFormat="1" x14ac:dyDescent="0.2">
      <c r="A49">
        <v>39</v>
      </c>
      <c r="B49" t="s">
        <v>177</v>
      </c>
      <c r="C49" t="s">
        <v>70</v>
      </c>
      <c r="D49" t="s">
        <v>178</v>
      </c>
      <c r="E49" t="s">
        <v>179</v>
      </c>
      <c r="F49" s="28" t="s">
        <v>73</v>
      </c>
      <c r="G49" s="52" t="s">
        <v>74</v>
      </c>
      <c r="H49" s="53">
        <v>57</v>
      </c>
      <c r="I49" s="53">
        <v>16</v>
      </c>
      <c r="J49" s="53">
        <v>55</v>
      </c>
      <c r="K49" s="53">
        <v>-1883945</v>
      </c>
      <c r="L49" s="53">
        <v>74609287</v>
      </c>
      <c r="M49" s="53">
        <v>76493232</v>
      </c>
      <c r="N49" s="54">
        <f t="shared" si="0"/>
        <v>-2.5250810934569042E-2</v>
      </c>
      <c r="O49" s="53">
        <v>108286</v>
      </c>
      <c r="P49" s="53"/>
      <c r="Q49" s="54">
        <f t="shared" si="1"/>
        <v>-2.3764944827637805E-2</v>
      </c>
      <c r="R49" s="53">
        <v>-1420472</v>
      </c>
      <c r="S49" s="53">
        <v>74585137</v>
      </c>
      <c r="T49" s="53">
        <v>76005609</v>
      </c>
      <c r="U49" s="54">
        <f t="shared" si="2"/>
        <v>-1.904497406768858E-2</v>
      </c>
      <c r="V49" s="53">
        <v>108286</v>
      </c>
      <c r="W49" s="53"/>
      <c r="X49" s="54">
        <f t="shared" si="3"/>
        <v>-1.7567624394453044E-2</v>
      </c>
    </row>
    <row r="50" spans="1:24" s="1" customFormat="1" x14ac:dyDescent="0.2">
      <c r="A50">
        <v>117</v>
      </c>
      <c r="B50" t="s">
        <v>180</v>
      </c>
      <c r="C50" t="s">
        <v>128</v>
      </c>
      <c r="D50" t="s">
        <v>118</v>
      </c>
      <c r="E50" t="s">
        <v>181</v>
      </c>
      <c r="F50" s="28" t="s">
        <v>73</v>
      </c>
      <c r="G50" s="52" t="s">
        <v>74</v>
      </c>
      <c r="H50" s="53">
        <v>49</v>
      </c>
      <c r="I50" s="53">
        <v>10</v>
      </c>
      <c r="J50" s="53">
        <v>32</v>
      </c>
      <c r="K50" s="53"/>
      <c r="L50" s="53"/>
      <c r="M50" s="53"/>
      <c r="N50" s="54" t="str">
        <f t="shared" si="0"/>
        <v/>
      </c>
      <c r="O50" s="53"/>
      <c r="P50" s="53"/>
      <c r="Q50" s="54" t="str">
        <f t="shared" si="1"/>
        <v/>
      </c>
      <c r="R50" s="53">
        <v>146778</v>
      </c>
      <c r="S50" s="53">
        <v>50878000</v>
      </c>
      <c r="T50" s="53">
        <v>50731222</v>
      </c>
      <c r="U50" s="54">
        <f t="shared" si="2"/>
        <v>2.8849011360509453E-3</v>
      </c>
      <c r="V50" s="53">
        <v>35148</v>
      </c>
      <c r="W50" s="53">
        <v>2247</v>
      </c>
      <c r="X50" s="54">
        <f t="shared" si="3"/>
        <v>3.5291276823032039E-3</v>
      </c>
    </row>
    <row r="51" spans="1:24" s="1" customFormat="1" x14ac:dyDescent="0.2">
      <c r="A51">
        <v>250</v>
      </c>
      <c r="B51" t="s">
        <v>182</v>
      </c>
      <c r="C51" t="s">
        <v>79</v>
      </c>
      <c r="D51" t="s">
        <v>183</v>
      </c>
      <c r="E51" t="s">
        <v>184</v>
      </c>
      <c r="F51" s="28" t="s">
        <v>64</v>
      </c>
      <c r="G51" s="52" t="s">
        <v>74</v>
      </c>
      <c r="H51" s="53">
        <v>16</v>
      </c>
      <c r="I51" s="53">
        <v>0</v>
      </c>
      <c r="J51" s="53">
        <v>16</v>
      </c>
      <c r="K51" s="53"/>
      <c r="L51" s="53"/>
      <c r="M51" s="53"/>
      <c r="N51" s="54" t="str">
        <f t="shared" si="0"/>
        <v/>
      </c>
      <c r="O51" s="53"/>
      <c r="P51" s="53"/>
      <c r="Q51" s="54" t="str">
        <f t="shared" si="1"/>
        <v/>
      </c>
      <c r="R51" s="53">
        <v>0</v>
      </c>
      <c r="S51" s="53">
        <v>8183674</v>
      </c>
      <c r="T51" s="53">
        <v>8183674</v>
      </c>
      <c r="U51" s="54">
        <f t="shared" si="2"/>
        <v>0</v>
      </c>
      <c r="V51" s="53"/>
      <c r="W51" s="53"/>
      <c r="X51" s="54">
        <f t="shared" si="3"/>
        <v>0</v>
      </c>
    </row>
    <row r="52" spans="1:24" s="1" customFormat="1" x14ac:dyDescent="0.2">
      <c r="A52">
        <v>71</v>
      </c>
      <c r="B52" t="s">
        <v>185</v>
      </c>
      <c r="C52" t="s">
        <v>67</v>
      </c>
      <c r="D52" t="s">
        <v>183</v>
      </c>
      <c r="E52" t="s">
        <v>184</v>
      </c>
      <c r="F52" s="28" t="s">
        <v>69</v>
      </c>
      <c r="G52" s="52" t="s">
        <v>74</v>
      </c>
      <c r="H52" s="53">
        <v>94</v>
      </c>
      <c r="I52" s="53">
        <v>10</v>
      </c>
      <c r="J52" s="53">
        <v>94</v>
      </c>
      <c r="K52" s="53">
        <v>3897548</v>
      </c>
      <c r="L52" s="53">
        <v>137808145</v>
      </c>
      <c r="M52" s="53">
        <v>133910597</v>
      </c>
      <c r="N52" s="54">
        <f t="shared" si="0"/>
        <v>2.8282421187804246E-2</v>
      </c>
      <c r="O52" s="53">
        <v>5633961</v>
      </c>
      <c r="P52" s="53">
        <v>57707</v>
      </c>
      <c r="Q52" s="54">
        <f t="shared" si="1"/>
        <v>6.6046171965712774E-2</v>
      </c>
      <c r="R52" s="53">
        <v>3897548</v>
      </c>
      <c r="S52" s="53">
        <v>137808145</v>
      </c>
      <c r="T52" s="53">
        <v>133910597</v>
      </c>
      <c r="U52" s="54">
        <f t="shared" si="2"/>
        <v>2.8282421187804246E-2</v>
      </c>
      <c r="V52" s="53">
        <v>5633961</v>
      </c>
      <c r="W52" s="53">
        <v>57707</v>
      </c>
      <c r="X52" s="54">
        <f t="shared" si="3"/>
        <v>6.6046171965712774E-2</v>
      </c>
    </row>
    <row r="53" spans="1:24" s="1" customFormat="1" x14ac:dyDescent="0.2">
      <c r="A53">
        <v>46</v>
      </c>
      <c r="B53" t="s">
        <v>186</v>
      </c>
      <c r="C53" t="s">
        <v>61</v>
      </c>
      <c r="D53" t="s">
        <v>187</v>
      </c>
      <c r="E53" t="s">
        <v>152</v>
      </c>
      <c r="F53" s="28" t="s">
        <v>64</v>
      </c>
      <c r="G53" s="52" t="s">
        <v>65</v>
      </c>
      <c r="H53" s="53">
        <v>43</v>
      </c>
      <c r="I53" s="53">
        <v>7</v>
      </c>
      <c r="J53" s="53">
        <v>25</v>
      </c>
      <c r="K53" s="53">
        <v>3354280</v>
      </c>
      <c r="L53" s="53">
        <v>29776607</v>
      </c>
      <c r="M53" s="53">
        <v>26422327</v>
      </c>
      <c r="N53" s="54">
        <f t="shared" si="0"/>
        <v>0.11264816034949851</v>
      </c>
      <c r="O53" s="53">
        <v>65801</v>
      </c>
      <c r="P53" s="53"/>
      <c r="Q53" s="54">
        <f t="shared" si="1"/>
        <v>0.11460472626739772</v>
      </c>
      <c r="R53" s="53">
        <v>2124294</v>
      </c>
      <c r="S53" s="53">
        <v>23861364</v>
      </c>
      <c r="T53" s="53">
        <v>21737070</v>
      </c>
      <c r="U53" s="54">
        <f t="shared" si="2"/>
        <v>8.9026511644514542E-2</v>
      </c>
      <c r="V53" s="53">
        <v>431089</v>
      </c>
      <c r="W53" s="53">
        <v>365288</v>
      </c>
      <c r="X53" s="54">
        <f t="shared" si="3"/>
        <v>9.0155366360078995E-2</v>
      </c>
    </row>
    <row r="54" spans="1:24" s="1" customFormat="1" x14ac:dyDescent="0.2">
      <c r="A54">
        <v>51</v>
      </c>
      <c r="B54" t="s">
        <v>188</v>
      </c>
      <c r="C54" t="s">
        <v>189</v>
      </c>
      <c r="D54" t="s">
        <v>190</v>
      </c>
      <c r="E54" t="s">
        <v>191</v>
      </c>
      <c r="F54" s="28" t="s">
        <v>73</v>
      </c>
      <c r="G54" s="52" t="s">
        <v>65</v>
      </c>
      <c r="H54" s="53">
        <v>49</v>
      </c>
      <c r="I54" s="53">
        <v>8</v>
      </c>
      <c r="J54" s="53">
        <v>25</v>
      </c>
      <c r="K54" s="53">
        <v>2316360</v>
      </c>
      <c r="L54" s="53">
        <v>65794567</v>
      </c>
      <c r="M54" s="53">
        <v>63478207</v>
      </c>
      <c r="N54" s="54">
        <f t="shared" si="0"/>
        <v>3.5205946411958303E-2</v>
      </c>
      <c r="O54" s="53">
        <v>4185721</v>
      </c>
      <c r="P54" s="53"/>
      <c r="Q54" s="54">
        <f t="shared" si="1"/>
        <v>9.2913035739435657E-2</v>
      </c>
      <c r="R54" s="53">
        <v>3558456</v>
      </c>
      <c r="S54" s="53">
        <v>57081462</v>
      </c>
      <c r="T54" s="53">
        <v>53523006</v>
      </c>
      <c r="U54" s="54">
        <f t="shared" si="2"/>
        <v>6.2339958987035059E-2</v>
      </c>
      <c r="V54" s="53">
        <v>4185721</v>
      </c>
      <c r="W54" s="53"/>
      <c r="X54" s="54">
        <f t="shared" si="3"/>
        <v>0.12640008273270864</v>
      </c>
    </row>
    <row r="55" spans="1:24" s="1" customFormat="1" x14ac:dyDescent="0.2">
      <c r="A55">
        <v>50</v>
      </c>
      <c r="B55" t="s">
        <v>192</v>
      </c>
      <c r="C55" t="s">
        <v>67</v>
      </c>
      <c r="D55" t="s">
        <v>193</v>
      </c>
      <c r="E55" t="s">
        <v>194</v>
      </c>
      <c r="F55" s="28" t="s">
        <v>69</v>
      </c>
      <c r="G55" s="52" t="s">
        <v>65</v>
      </c>
      <c r="H55" s="53">
        <v>34</v>
      </c>
      <c r="I55" s="53">
        <v>4</v>
      </c>
      <c r="J55" s="53">
        <v>22</v>
      </c>
      <c r="K55" s="53">
        <v>194102</v>
      </c>
      <c r="L55" s="53">
        <v>44407500</v>
      </c>
      <c r="M55" s="53">
        <v>44213398</v>
      </c>
      <c r="N55" s="54">
        <f t="shared" si="0"/>
        <v>4.3709283341777849E-3</v>
      </c>
      <c r="O55" s="53">
        <v>1048714</v>
      </c>
      <c r="P55" s="53"/>
      <c r="Q55" s="54">
        <f t="shared" si="1"/>
        <v>2.7340948368467292E-2</v>
      </c>
      <c r="R55" s="53">
        <v>1402452</v>
      </c>
      <c r="S55" s="53">
        <v>40746140</v>
      </c>
      <c r="T55" s="53">
        <v>39343688</v>
      </c>
      <c r="U55" s="54">
        <f t="shared" si="2"/>
        <v>3.4419260327481327E-2</v>
      </c>
      <c r="V55" s="53">
        <v>1017600</v>
      </c>
      <c r="W55" s="53"/>
      <c r="X55" s="54">
        <f t="shared" si="3"/>
        <v>5.7946247151236932E-2</v>
      </c>
    </row>
    <row r="56" spans="1:24" s="1" customFormat="1" x14ac:dyDescent="0.2">
      <c r="A56">
        <v>183</v>
      </c>
      <c r="B56" t="s">
        <v>195</v>
      </c>
      <c r="C56" t="s">
        <v>196</v>
      </c>
      <c r="D56" t="s">
        <v>197</v>
      </c>
      <c r="E56" t="s">
        <v>126</v>
      </c>
      <c r="F56" s="28" t="s">
        <v>73</v>
      </c>
      <c r="G56" s="52" t="s">
        <v>74</v>
      </c>
      <c r="H56" s="53">
        <v>92</v>
      </c>
      <c r="I56" s="53">
        <v>0</v>
      </c>
      <c r="J56" s="53">
        <v>92</v>
      </c>
      <c r="K56" s="53">
        <v>17773885</v>
      </c>
      <c r="L56" s="53">
        <v>65601938</v>
      </c>
      <c r="M56" s="53">
        <v>47828053</v>
      </c>
      <c r="N56" s="54">
        <f t="shared" si="0"/>
        <v>0.27093536474486468</v>
      </c>
      <c r="O56" s="53">
        <v>320826</v>
      </c>
      <c r="P56" s="53">
        <v>4403477</v>
      </c>
      <c r="Q56" s="54">
        <f t="shared" si="1"/>
        <v>0.20768598234139576</v>
      </c>
      <c r="R56" s="53">
        <v>17773885</v>
      </c>
      <c r="S56" s="53">
        <v>65601938</v>
      </c>
      <c r="T56" s="53">
        <v>47828053</v>
      </c>
      <c r="U56" s="54">
        <f t="shared" si="2"/>
        <v>0.27093536474486468</v>
      </c>
      <c r="V56" s="53">
        <v>320826</v>
      </c>
      <c r="W56" s="53"/>
      <c r="X56" s="54">
        <f t="shared" si="3"/>
        <v>0.27448350011537742</v>
      </c>
    </row>
    <row r="57" spans="1:24" s="1" customFormat="1" x14ac:dyDescent="0.2">
      <c r="A57">
        <v>61</v>
      </c>
      <c r="B57" t="s">
        <v>198</v>
      </c>
      <c r="C57" t="s">
        <v>61</v>
      </c>
      <c r="D57" t="s">
        <v>199</v>
      </c>
      <c r="E57" t="s">
        <v>200</v>
      </c>
      <c r="F57" s="28" t="s">
        <v>64</v>
      </c>
      <c r="G57" s="52" t="s">
        <v>65</v>
      </c>
      <c r="H57" s="53">
        <v>15</v>
      </c>
      <c r="I57" s="53">
        <v>0</v>
      </c>
      <c r="J57" s="53">
        <v>15</v>
      </c>
      <c r="K57" s="53">
        <v>255848</v>
      </c>
      <c r="L57" s="53">
        <v>10004677</v>
      </c>
      <c r="M57" s="53">
        <v>9748829</v>
      </c>
      <c r="N57" s="54">
        <f t="shared" si="0"/>
        <v>2.5572839582927064E-2</v>
      </c>
      <c r="O57" s="53"/>
      <c r="P57" s="53"/>
      <c r="Q57" s="54">
        <f t="shared" si="1"/>
        <v>2.5572839582927064E-2</v>
      </c>
      <c r="R57" s="53">
        <v>412491</v>
      </c>
      <c r="S57" s="53">
        <v>6037210</v>
      </c>
      <c r="T57" s="53">
        <v>5624719</v>
      </c>
      <c r="U57" s="54">
        <f t="shared" si="2"/>
        <v>6.8324772535658024E-2</v>
      </c>
      <c r="V57" s="53"/>
      <c r="W57" s="53"/>
      <c r="X57" s="54">
        <f t="shared" si="3"/>
        <v>6.8324772535658024E-2</v>
      </c>
    </row>
    <row r="58" spans="1:24" s="1" customFormat="1" x14ac:dyDescent="0.2">
      <c r="A58">
        <v>30</v>
      </c>
      <c r="B58" t="s">
        <v>201</v>
      </c>
      <c r="C58" t="s">
        <v>67</v>
      </c>
      <c r="D58" t="s">
        <v>202</v>
      </c>
      <c r="E58" t="s">
        <v>147</v>
      </c>
      <c r="F58" s="28" t="s">
        <v>73</v>
      </c>
      <c r="G58" s="52" t="s">
        <v>65</v>
      </c>
      <c r="H58" s="53">
        <v>16</v>
      </c>
      <c r="I58" s="53">
        <v>0</v>
      </c>
      <c r="J58" s="53">
        <v>16</v>
      </c>
      <c r="K58" s="53">
        <v>-1754882</v>
      </c>
      <c r="L58" s="53">
        <v>17644778</v>
      </c>
      <c r="M58" s="53">
        <v>19399660</v>
      </c>
      <c r="N58" s="54">
        <f t="shared" si="0"/>
        <v>-9.945616771148949E-2</v>
      </c>
      <c r="O58" s="53">
        <v>3453132</v>
      </c>
      <c r="P58" s="53">
        <v>873827</v>
      </c>
      <c r="Q58" s="54">
        <f t="shared" si="1"/>
        <v>3.9076050660942246E-2</v>
      </c>
      <c r="R58" s="53">
        <v>-67373</v>
      </c>
      <c r="S58" s="53">
        <v>12473066</v>
      </c>
      <c r="T58" s="53">
        <v>12540439</v>
      </c>
      <c r="U58" s="54">
        <f t="shared" si="2"/>
        <v>-5.4014786741287185E-3</v>
      </c>
      <c r="V58" s="53">
        <v>3270330</v>
      </c>
      <c r="W58" s="53">
        <v>22549</v>
      </c>
      <c r="X58" s="54">
        <f t="shared" si="3"/>
        <v>0.20201537203281936</v>
      </c>
    </row>
    <row r="59" spans="1:24" s="1" customFormat="1" x14ac:dyDescent="0.2">
      <c r="A59">
        <v>64</v>
      </c>
      <c r="B59" t="s">
        <v>203</v>
      </c>
      <c r="C59" t="s">
        <v>131</v>
      </c>
      <c r="D59" t="s">
        <v>204</v>
      </c>
      <c r="E59" t="s">
        <v>115</v>
      </c>
      <c r="F59" s="28" t="s">
        <v>73</v>
      </c>
      <c r="G59" s="52" t="s">
        <v>74</v>
      </c>
      <c r="H59" s="53">
        <v>64</v>
      </c>
      <c r="I59" s="53">
        <v>10</v>
      </c>
      <c r="J59" s="53">
        <v>60</v>
      </c>
      <c r="K59" s="53">
        <v>6984582</v>
      </c>
      <c r="L59" s="53">
        <v>105941437</v>
      </c>
      <c r="M59" s="53">
        <v>98956855</v>
      </c>
      <c r="N59" s="54">
        <f t="shared" si="0"/>
        <v>6.5928707385760676E-2</v>
      </c>
      <c r="O59" s="53">
        <v>54</v>
      </c>
      <c r="P59" s="53"/>
      <c r="Q59" s="54">
        <f t="shared" si="1"/>
        <v>6.5929183496199806E-2</v>
      </c>
      <c r="R59" s="53">
        <v>2536084</v>
      </c>
      <c r="S59" s="53">
        <v>97791350</v>
      </c>
      <c r="T59" s="53">
        <v>95255266</v>
      </c>
      <c r="U59" s="54">
        <f t="shared" si="2"/>
        <v>2.5933622963585225E-2</v>
      </c>
      <c r="V59" s="53">
        <v>54</v>
      </c>
      <c r="W59" s="53"/>
      <c r="X59" s="54">
        <f t="shared" si="3"/>
        <v>2.5934160838921999E-2</v>
      </c>
    </row>
    <row r="60" spans="1:24" s="1" customFormat="1" x14ac:dyDescent="0.2">
      <c r="A60">
        <v>53</v>
      </c>
      <c r="B60" t="s">
        <v>205</v>
      </c>
      <c r="C60" t="s">
        <v>206</v>
      </c>
      <c r="D60" t="s">
        <v>207</v>
      </c>
      <c r="E60" t="s">
        <v>139</v>
      </c>
      <c r="F60" s="28" t="s">
        <v>64</v>
      </c>
      <c r="G60" s="52" t="s">
        <v>65</v>
      </c>
      <c r="H60" s="53">
        <v>30</v>
      </c>
      <c r="I60" s="53">
        <v>3</v>
      </c>
      <c r="J60" s="53">
        <v>25</v>
      </c>
      <c r="K60" s="53">
        <v>2839912</v>
      </c>
      <c r="L60" s="53">
        <v>27273326</v>
      </c>
      <c r="M60" s="53">
        <v>24433414</v>
      </c>
      <c r="N60" s="54">
        <f t="shared" si="0"/>
        <v>0.10412782071390926</v>
      </c>
      <c r="O60" s="53">
        <v>10740300</v>
      </c>
      <c r="P60" s="53"/>
      <c r="Q60" s="54">
        <f t="shared" si="1"/>
        <v>0.35724589914153415</v>
      </c>
      <c r="R60" s="53">
        <v>659794</v>
      </c>
      <c r="S60" s="53">
        <v>20318466</v>
      </c>
      <c r="T60" s="53">
        <v>19658672</v>
      </c>
      <c r="U60" s="54">
        <f t="shared" si="2"/>
        <v>3.2472628593123123E-2</v>
      </c>
      <c r="V60" s="53">
        <v>10740300</v>
      </c>
      <c r="W60" s="53"/>
      <c r="X60" s="54">
        <f t="shared" si="3"/>
        <v>0.36704916093575646</v>
      </c>
    </row>
    <row r="61" spans="1:24" s="1" customFormat="1" x14ac:dyDescent="0.2">
      <c r="A61">
        <v>69</v>
      </c>
      <c r="B61" t="s">
        <v>208</v>
      </c>
      <c r="C61" t="s">
        <v>67</v>
      </c>
      <c r="D61" t="s">
        <v>209</v>
      </c>
      <c r="E61" t="s">
        <v>210</v>
      </c>
      <c r="F61" s="28" t="s">
        <v>69</v>
      </c>
      <c r="G61" s="52" t="s">
        <v>65</v>
      </c>
      <c r="H61" s="53">
        <v>15</v>
      </c>
      <c r="I61" s="53">
        <v>0</v>
      </c>
      <c r="J61" s="53">
        <v>15</v>
      </c>
      <c r="K61" s="53">
        <v>-110171</v>
      </c>
      <c r="L61" s="53">
        <v>16854340</v>
      </c>
      <c r="M61" s="53">
        <v>16964511</v>
      </c>
      <c r="N61" s="54">
        <f t="shared" si="0"/>
        <v>-6.5366546539348319E-3</v>
      </c>
      <c r="O61" s="53">
        <v>263495</v>
      </c>
      <c r="P61" s="53"/>
      <c r="Q61" s="54">
        <f t="shared" si="1"/>
        <v>8.9569738229162733E-3</v>
      </c>
      <c r="R61" s="53">
        <v>-842670</v>
      </c>
      <c r="S61" s="53">
        <v>6817894</v>
      </c>
      <c r="T61" s="53">
        <v>7660564</v>
      </c>
      <c r="U61" s="54">
        <f t="shared" si="2"/>
        <v>-0.12359681743365326</v>
      </c>
      <c r="V61" s="53">
        <v>217274</v>
      </c>
      <c r="W61" s="53"/>
      <c r="X61" s="54">
        <f t="shared" si="3"/>
        <v>-8.8895673848868997E-2</v>
      </c>
    </row>
    <row r="62" spans="1:24" s="1" customFormat="1" x14ac:dyDescent="0.2">
      <c r="A62">
        <v>115</v>
      </c>
      <c r="B62" t="s">
        <v>211</v>
      </c>
      <c r="C62" t="s">
        <v>128</v>
      </c>
      <c r="D62" t="s">
        <v>212</v>
      </c>
      <c r="E62" t="s">
        <v>133</v>
      </c>
      <c r="F62" s="28" t="s">
        <v>73</v>
      </c>
      <c r="G62" s="52" t="s">
        <v>74</v>
      </c>
      <c r="H62" s="53">
        <v>57</v>
      </c>
      <c r="I62" s="53">
        <v>12</v>
      </c>
      <c r="J62" s="53">
        <v>49</v>
      </c>
      <c r="K62" s="53"/>
      <c r="L62" s="53"/>
      <c r="M62" s="53"/>
      <c r="N62" s="54" t="str">
        <f t="shared" si="0"/>
        <v/>
      </c>
      <c r="O62" s="53"/>
      <c r="P62" s="53"/>
      <c r="Q62" s="54" t="str">
        <f t="shared" si="1"/>
        <v/>
      </c>
      <c r="R62" s="53">
        <v>-6355386</v>
      </c>
      <c r="S62" s="53">
        <v>59294633</v>
      </c>
      <c r="T62" s="53">
        <v>65650019</v>
      </c>
      <c r="U62" s="54">
        <f t="shared" si="2"/>
        <v>-0.10718315770670171</v>
      </c>
      <c r="V62" s="53"/>
      <c r="W62" s="53">
        <v>4682</v>
      </c>
      <c r="X62" s="54">
        <f t="shared" si="3"/>
        <v>-0.10726211932199664</v>
      </c>
    </row>
    <row r="63" spans="1:24" s="1" customFormat="1" x14ac:dyDescent="0.2">
      <c r="A63">
        <v>58</v>
      </c>
      <c r="B63" t="s">
        <v>213</v>
      </c>
      <c r="C63" t="s">
        <v>67</v>
      </c>
      <c r="D63" t="s">
        <v>214</v>
      </c>
      <c r="E63" t="s">
        <v>215</v>
      </c>
      <c r="F63" s="28" t="s">
        <v>64</v>
      </c>
      <c r="G63" s="52" t="s">
        <v>65</v>
      </c>
      <c r="H63" s="53">
        <v>24</v>
      </c>
      <c r="I63" s="53">
        <v>0</v>
      </c>
      <c r="J63" s="53">
        <v>10</v>
      </c>
      <c r="K63" s="53">
        <v>-836897</v>
      </c>
      <c r="L63" s="53">
        <v>13734670</v>
      </c>
      <c r="M63" s="53">
        <v>14571567</v>
      </c>
      <c r="N63" s="54">
        <f t="shared" si="0"/>
        <v>-6.0933171310268104E-2</v>
      </c>
      <c r="O63" s="53">
        <v>2360</v>
      </c>
      <c r="P63" s="53"/>
      <c r="Q63" s="54">
        <f t="shared" si="1"/>
        <v>-6.0750904671533802E-2</v>
      </c>
      <c r="R63" s="53">
        <v>36410</v>
      </c>
      <c r="S63" s="53">
        <v>8775433</v>
      </c>
      <c r="T63" s="53">
        <v>8739023</v>
      </c>
      <c r="U63" s="54">
        <f t="shared" si="2"/>
        <v>4.1490830139093993E-3</v>
      </c>
      <c r="V63" s="53">
        <v>2360</v>
      </c>
      <c r="W63" s="53"/>
      <c r="X63" s="54">
        <f t="shared" si="3"/>
        <v>4.4168277834758692E-3</v>
      </c>
    </row>
    <row r="64" spans="1:24" s="1" customFormat="1" x14ac:dyDescent="0.2">
      <c r="A64">
        <v>85</v>
      </c>
      <c r="B64" t="s">
        <v>216</v>
      </c>
      <c r="C64" t="s">
        <v>131</v>
      </c>
      <c r="D64" t="s">
        <v>217</v>
      </c>
      <c r="E64" t="s">
        <v>94</v>
      </c>
      <c r="F64" s="28" t="s">
        <v>73</v>
      </c>
      <c r="G64" s="52" t="s">
        <v>74</v>
      </c>
      <c r="H64" s="53">
        <v>175</v>
      </c>
      <c r="I64" s="53">
        <v>16</v>
      </c>
      <c r="J64" s="53">
        <v>73</v>
      </c>
      <c r="K64" s="53">
        <v>10007594</v>
      </c>
      <c r="L64" s="53">
        <v>129840518</v>
      </c>
      <c r="M64" s="53">
        <v>119832924</v>
      </c>
      <c r="N64" s="54">
        <f t="shared" si="0"/>
        <v>7.7076048017614959E-2</v>
      </c>
      <c r="O64" s="53">
        <v>591562</v>
      </c>
      <c r="P64" s="53">
        <v>57343</v>
      </c>
      <c r="Q64" s="54">
        <f t="shared" si="1"/>
        <v>8.0822240970166229E-2</v>
      </c>
      <c r="R64" s="53">
        <v>10823063</v>
      </c>
      <c r="S64" s="53">
        <v>124891759</v>
      </c>
      <c r="T64" s="53">
        <v>114068696</v>
      </c>
      <c r="U64" s="54">
        <f t="shared" si="2"/>
        <v>8.6659544926419044E-2</v>
      </c>
      <c r="V64" s="53">
        <v>587740</v>
      </c>
      <c r="W64" s="53">
        <v>57200</v>
      </c>
      <c r="X64" s="54">
        <f t="shared" si="3"/>
        <v>9.0481736781559824E-2</v>
      </c>
    </row>
    <row r="65" spans="1:24" s="1" customFormat="1" x14ac:dyDescent="0.2">
      <c r="A65">
        <v>62</v>
      </c>
      <c r="B65" t="s">
        <v>218</v>
      </c>
      <c r="C65" t="s">
        <v>219</v>
      </c>
      <c r="D65" t="s">
        <v>220</v>
      </c>
      <c r="E65" t="s">
        <v>191</v>
      </c>
      <c r="F65" s="28" t="s">
        <v>73</v>
      </c>
      <c r="G65" s="52" t="s">
        <v>74</v>
      </c>
      <c r="H65" s="53">
        <v>66</v>
      </c>
      <c r="I65" s="53">
        <v>6</v>
      </c>
      <c r="J65" s="53">
        <v>36</v>
      </c>
      <c r="K65" s="53">
        <v>5458476</v>
      </c>
      <c r="L65" s="53">
        <v>84159563</v>
      </c>
      <c r="M65" s="53">
        <v>78701087</v>
      </c>
      <c r="N65" s="54">
        <f t="shared" si="0"/>
        <v>6.4858654268440064E-2</v>
      </c>
      <c r="O65" s="53">
        <v>2220434</v>
      </c>
      <c r="P65" s="53"/>
      <c r="Q65" s="54">
        <f t="shared" si="1"/>
        <v>8.8896854210356133E-2</v>
      </c>
      <c r="R65" s="53">
        <v>5458476</v>
      </c>
      <c r="S65" s="53">
        <v>84159563</v>
      </c>
      <c r="T65" s="53">
        <v>78701087</v>
      </c>
      <c r="U65" s="54">
        <f t="shared" si="2"/>
        <v>6.4858654268440064E-2</v>
      </c>
      <c r="V65" s="53">
        <v>2220434</v>
      </c>
      <c r="W65" s="53"/>
      <c r="X65" s="54">
        <f t="shared" si="3"/>
        <v>8.8896854210356133E-2</v>
      </c>
    </row>
    <row r="66" spans="1:24" s="1" customFormat="1" x14ac:dyDescent="0.2">
      <c r="A66">
        <v>45</v>
      </c>
      <c r="B66" t="s">
        <v>221</v>
      </c>
      <c r="C66" t="s">
        <v>67</v>
      </c>
      <c r="D66" t="s">
        <v>222</v>
      </c>
      <c r="E66" t="s">
        <v>223</v>
      </c>
      <c r="F66" s="28" t="s">
        <v>73</v>
      </c>
      <c r="G66" s="52" t="s">
        <v>65</v>
      </c>
      <c r="H66" s="53">
        <v>25</v>
      </c>
      <c r="I66" s="53">
        <v>5</v>
      </c>
      <c r="J66" s="53">
        <v>18</v>
      </c>
      <c r="K66" s="53"/>
      <c r="L66" s="53"/>
      <c r="M66" s="53"/>
      <c r="N66" s="54" t="str">
        <f t="shared" si="0"/>
        <v/>
      </c>
      <c r="O66" s="53"/>
      <c r="P66" s="53"/>
      <c r="Q66" s="54" t="str">
        <f t="shared" si="1"/>
        <v/>
      </c>
      <c r="R66" s="53">
        <v>723962</v>
      </c>
      <c r="S66" s="53">
        <v>29622010</v>
      </c>
      <c r="T66" s="53">
        <v>28898048</v>
      </c>
      <c r="U66" s="54">
        <f t="shared" si="2"/>
        <v>2.444000255215632E-2</v>
      </c>
      <c r="V66" s="53">
        <v>246810</v>
      </c>
      <c r="W66" s="53">
        <v>4972</v>
      </c>
      <c r="X66" s="54">
        <f t="shared" si="3"/>
        <v>3.2334722295691627E-2</v>
      </c>
    </row>
    <row r="67" spans="1:24" s="1" customFormat="1" x14ac:dyDescent="0.2">
      <c r="A67">
        <v>65</v>
      </c>
      <c r="B67" t="s">
        <v>224</v>
      </c>
      <c r="C67" t="s">
        <v>96</v>
      </c>
      <c r="D67" t="s">
        <v>225</v>
      </c>
      <c r="E67" t="s">
        <v>225</v>
      </c>
      <c r="F67" s="28" t="s">
        <v>73</v>
      </c>
      <c r="G67" s="52" t="s">
        <v>65</v>
      </c>
      <c r="H67" s="53">
        <v>20</v>
      </c>
      <c r="I67" s="53">
        <v>0</v>
      </c>
      <c r="J67" s="53">
        <v>14</v>
      </c>
      <c r="K67" s="53">
        <v>3324751</v>
      </c>
      <c r="L67" s="53">
        <v>14679263</v>
      </c>
      <c r="M67" s="53">
        <v>11354512</v>
      </c>
      <c r="N67" s="54">
        <f t="shared" si="0"/>
        <v>0.22649304668769815</v>
      </c>
      <c r="O67" s="53">
        <v>6588</v>
      </c>
      <c r="P67" s="53"/>
      <c r="Q67" s="54">
        <f t="shared" si="1"/>
        <v>0.22684003807474282</v>
      </c>
      <c r="R67" s="53">
        <v>2818275</v>
      </c>
      <c r="S67" s="53">
        <v>10167833</v>
      </c>
      <c r="T67" s="53">
        <v>7349558</v>
      </c>
      <c r="U67" s="54">
        <f t="shared" si="2"/>
        <v>0.27717557910323665</v>
      </c>
      <c r="V67" s="53">
        <v>5088</v>
      </c>
      <c r="W67" s="53">
        <v>1500</v>
      </c>
      <c r="X67" s="54">
        <f t="shared" si="3"/>
        <v>0.27738965042587083</v>
      </c>
    </row>
    <row r="68" spans="1:24" s="1" customFormat="1" x14ac:dyDescent="0.2">
      <c r="A68">
        <v>70</v>
      </c>
      <c r="B68" t="s">
        <v>226</v>
      </c>
      <c r="C68" t="s">
        <v>70</v>
      </c>
      <c r="D68" t="s">
        <v>227</v>
      </c>
      <c r="E68" t="s">
        <v>142</v>
      </c>
      <c r="F68" s="28" t="s">
        <v>73</v>
      </c>
      <c r="G68" s="52" t="s">
        <v>65</v>
      </c>
      <c r="H68" s="53">
        <v>18</v>
      </c>
      <c r="I68" s="53">
        <v>2</v>
      </c>
      <c r="J68" s="53">
        <v>15</v>
      </c>
      <c r="K68" s="53">
        <v>-1469795</v>
      </c>
      <c r="L68" s="53">
        <v>31707423</v>
      </c>
      <c r="M68" s="53">
        <v>33177218</v>
      </c>
      <c r="N68" s="54">
        <f t="shared" si="0"/>
        <v>-4.6354918215838606E-2</v>
      </c>
      <c r="O68" s="53">
        <v>106593</v>
      </c>
      <c r="P68" s="53">
        <v>218</v>
      </c>
      <c r="Q68" s="54">
        <f t="shared" si="1"/>
        <v>-4.2855953803505979E-2</v>
      </c>
      <c r="R68" s="53">
        <v>-3698539</v>
      </c>
      <c r="S68" s="53">
        <v>22624284</v>
      </c>
      <c r="T68" s="53">
        <v>26322823</v>
      </c>
      <c r="U68" s="54">
        <f t="shared" si="2"/>
        <v>-0.16347651046106035</v>
      </c>
      <c r="V68" s="53">
        <v>106593</v>
      </c>
      <c r="W68" s="53">
        <v>218</v>
      </c>
      <c r="X68" s="54">
        <f t="shared" si="3"/>
        <v>-0.15803015431388767</v>
      </c>
    </row>
    <row r="69" spans="1:24" s="1" customFormat="1" x14ac:dyDescent="0.2">
      <c r="A69">
        <v>92</v>
      </c>
      <c r="B69" t="s">
        <v>228</v>
      </c>
      <c r="C69" t="s">
        <v>89</v>
      </c>
      <c r="D69" t="s">
        <v>229</v>
      </c>
      <c r="E69" t="s">
        <v>229</v>
      </c>
      <c r="F69" s="28" t="s">
        <v>73</v>
      </c>
      <c r="G69" s="52" t="s">
        <v>65</v>
      </c>
      <c r="H69" s="53">
        <v>15</v>
      </c>
      <c r="I69" s="53">
        <v>0</v>
      </c>
      <c r="J69" s="53">
        <v>9</v>
      </c>
      <c r="K69" s="53">
        <v>1350307</v>
      </c>
      <c r="L69" s="53">
        <v>14100566</v>
      </c>
      <c r="M69" s="53">
        <v>12750259</v>
      </c>
      <c r="N69" s="54">
        <f t="shared" si="0"/>
        <v>9.5762609812967789E-2</v>
      </c>
      <c r="O69" s="53">
        <v>14816</v>
      </c>
      <c r="P69" s="53"/>
      <c r="Q69" s="54">
        <f t="shared" si="1"/>
        <v>9.6711729091001578E-2</v>
      </c>
      <c r="R69" s="53">
        <v>1992014</v>
      </c>
      <c r="S69" s="53">
        <v>9720652</v>
      </c>
      <c r="T69" s="53">
        <v>7728638</v>
      </c>
      <c r="U69" s="54">
        <f t="shared" si="2"/>
        <v>0.20492596587142509</v>
      </c>
      <c r="V69" s="53">
        <v>14595</v>
      </c>
      <c r="W69" s="53"/>
      <c r="X69" s="54">
        <f t="shared" si="3"/>
        <v>0.20611793414178398</v>
      </c>
    </row>
    <row r="70" spans="1:24" s="1" customFormat="1" x14ac:dyDescent="0.2">
      <c r="A70">
        <v>80</v>
      </c>
      <c r="B70" t="s">
        <v>230</v>
      </c>
      <c r="C70" t="s">
        <v>67</v>
      </c>
      <c r="D70" t="s">
        <v>231</v>
      </c>
      <c r="E70" t="s">
        <v>232</v>
      </c>
      <c r="F70" s="28" t="s">
        <v>73</v>
      </c>
      <c r="G70" s="52" t="s">
        <v>65</v>
      </c>
      <c r="H70" s="53">
        <v>35</v>
      </c>
      <c r="I70" s="53">
        <v>4</v>
      </c>
      <c r="J70" s="53">
        <v>35</v>
      </c>
      <c r="K70" s="53">
        <v>-3566045</v>
      </c>
      <c r="L70" s="53">
        <v>36546082</v>
      </c>
      <c r="M70" s="53">
        <v>40112127</v>
      </c>
      <c r="N70" s="54">
        <f t="shared" si="0"/>
        <v>-9.7576670462239973E-2</v>
      </c>
      <c r="O70" s="53">
        <v>5775057</v>
      </c>
      <c r="P70" s="53">
        <v>306675</v>
      </c>
      <c r="Q70" s="54">
        <f t="shared" si="1"/>
        <v>4.4950042578012848E-2</v>
      </c>
      <c r="R70" s="53">
        <v>-3566045</v>
      </c>
      <c r="S70" s="53">
        <v>36546082</v>
      </c>
      <c r="T70" s="53">
        <v>40112127</v>
      </c>
      <c r="U70" s="54">
        <f t="shared" si="2"/>
        <v>-9.7576670462239973E-2</v>
      </c>
      <c r="V70" s="53">
        <v>5468382</v>
      </c>
      <c r="W70" s="53">
        <v>306675</v>
      </c>
      <c r="X70" s="54">
        <f t="shared" si="3"/>
        <v>3.7978873180436148E-2</v>
      </c>
    </row>
    <row r="71" spans="1:24" s="1" customFormat="1" x14ac:dyDescent="0.2">
      <c r="A71">
        <v>136</v>
      </c>
      <c r="B71" t="s">
        <v>233</v>
      </c>
      <c r="C71" t="s">
        <v>100</v>
      </c>
      <c r="D71" t="s">
        <v>234</v>
      </c>
      <c r="E71" t="s">
        <v>235</v>
      </c>
      <c r="F71" s="28" t="s">
        <v>64</v>
      </c>
      <c r="G71" s="52" t="s">
        <v>65</v>
      </c>
      <c r="H71" s="53">
        <v>49</v>
      </c>
      <c r="I71" s="53">
        <v>10</v>
      </c>
      <c r="J71" s="53">
        <v>25</v>
      </c>
      <c r="K71" s="53">
        <v>520605</v>
      </c>
      <c r="L71" s="53">
        <v>73235152</v>
      </c>
      <c r="M71" s="53">
        <v>72714547</v>
      </c>
      <c r="N71" s="54">
        <f t="shared" si="0"/>
        <v>7.1086764454315601E-3</v>
      </c>
      <c r="O71" s="53">
        <v>1155828</v>
      </c>
      <c r="P71" s="53">
        <v>601822</v>
      </c>
      <c r="Q71" s="54">
        <f t="shared" si="1"/>
        <v>1.4445447552915689E-2</v>
      </c>
      <c r="R71" s="53">
        <v>1076880</v>
      </c>
      <c r="S71" s="53">
        <v>70559376</v>
      </c>
      <c r="T71" s="53">
        <v>69482496</v>
      </c>
      <c r="U71" s="54">
        <f t="shared" si="2"/>
        <v>1.5262039732324163E-2</v>
      </c>
      <c r="V71" s="53">
        <v>1155828</v>
      </c>
      <c r="W71" s="53">
        <v>41014</v>
      </c>
      <c r="X71" s="54">
        <f t="shared" si="3"/>
        <v>3.0561078791604638E-2</v>
      </c>
    </row>
    <row r="72" spans="1:24" s="1" customFormat="1" x14ac:dyDescent="0.2">
      <c r="A72">
        <v>76</v>
      </c>
      <c r="B72" t="s">
        <v>236</v>
      </c>
      <c r="C72" t="s">
        <v>111</v>
      </c>
      <c r="D72" t="s">
        <v>237</v>
      </c>
      <c r="E72" t="s">
        <v>238</v>
      </c>
      <c r="F72" s="28" t="s">
        <v>64</v>
      </c>
      <c r="G72" s="52" t="s">
        <v>65</v>
      </c>
      <c r="H72" s="53">
        <v>34</v>
      </c>
      <c r="I72" s="53">
        <v>10</v>
      </c>
      <c r="J72" s="53">
        <v>14</v>
      </c>
      <c r="K72" s="53">
        <v>-282124</v>
      </c>
      <c r="L72" s="53">
        <v>38870150</v>
      </c>
      <c r="M72" s="53">
        <v>39152274</v>
      </c>
      <c r="N72" s="54">
        <f t="shared" si="0"/>
        <v>-7.2581145171809218E-3</v>
      </c>
      <c r="O72" s="53">
        <v>204304</v>
      </c>
      <c r="P72" s="53">
        <v>123713</v>
      </c>
      <c r="Q72" s="54">
        <f t="shared" si="1"/>
        <v>-5.1576664385380791E-3</v>
      </c>
      <c r="R72" s="53">
        <v>1868535</v>
      </c>
      <c r="S72" s="53">
        <v>24730197</v>
      </c>
      <c r="T72" s="53">
        <v>22861662</v>
      </c>
      <c r="U72" s="54">
        <f t="shared" si="2"/>
        <v>7.5556818249365346E-2</v>
      </c>
      <c r="V72" s="53">
        <v>150312</v>
      </c>
      <c r="W72" s="53">
        <v>123713</v>
      </c>
      <c r="X72" s="54">
        <f t="shared" si="3"/>
        <v>7.6169422418166766E-2</v>
      </c>
    </row>
    <row r="73" spans="1:24" s="1" customFormat="1" x14ac:dyDescent="0.2">
      <c r="A73">
        <v>21</v>
      </c>
      <c r="B73" t="s">
        <v>239</v>
      </c>
      <c r="C73" t="s">
        <v>96</v>
      </c>
      <c r="D73" t="s">
        <v>240</v>
      </c>
      <c r="E73" t="s">
        <v>241</v>
      </c>
      <c r="F73" s="28" t="s">
        <v>73</v>
      </c>
      <c r="G73" s="52" t="s">
        <v>65</v>
      </c>
      <c r="H73" s="53">
        <v>28</v>
      </c>
      <c r="I73" s="53">
        <v>5</v>
      </c>
      <c r="J73" s="53">
        <v>25</v>
      </c>
      <c r="K73" s="53">
        <v>4589435</v>
      </c>
      <c r="L73" s="53">
        <v>30090335</v>
      </c>
      <c r="M73" s="53">
        <v>25500900</v>
      </c>
      <c r="N73" s="54">
        <f t="shared" si="0"/>
        <v>0.15252189781203832</v>
      </c>
      <c r="O73" s="53">
        <v>314269</v>
      </c>
      <c r="P73" s="53">
        <v>5592</v>
      </c>
      <c r="Q73" s="54">
        <f t="shared" si="1"/>
        <v>0.16109770743930754</v>
      </c>
      <c r="R73" s="53">
        <v>4207546</v>
      </c>
      <c r="S73" s="53">
        <v>26791535</v>
      </c>
      <c r="T73" s="53">
        <v>22583989</v>
      </c>
      <c r="U73" s="54">
        <f t="shared" si="2"/>
        <v>0.15704758984507605</v>
      </c>
      <c r="V73" s="53">
        <v>241768</v>
      </c>
      <c r="W73" s="53">
        <v>5592</v>
      </c>
      <c r="X73" s="54">
        <f t="shared" si="3"/>
        <v>0.16437954326187962</v>
      </c>
    </row>
    <row r="74" spans="1:24" s="1" customFormat="1" x14ac:dyDescent="0.2">
      <c r="A74">
        <v>77</v>
      </c>
      <c r="B74" t="s">
        <v>242</v>
      </c>
      <c r="C74" t="s">
        <v>67</v>
      </c>
      <c r="D74" t="s">
        <v>243</v>
      </c>
      <c r="E74" t="s">
        <v>244</v>
      </c>
      <c r="F74" s="28" t="s">
        <v>245</v>
      </c>
      <c r="G74" s="52" t="s">
        <v>65</v>
      </c>
      <c r="H74" s="53">
        <v>25</v>
      </c>
      <c r="I74" s="53">
        <v>2</v>
      </c>
      <c r="J74" s="53">
        <v>25</v>
      </c>
      <c r="K74" s="53">
        <v>-784775</v>
      </c>
      <c r="L74" s="53">
        <v>12640267</v>
      </c>
      <c r="M74" s="53">
        <v>13425042</v>
      </c>
      <c r="N74" s="54">
        <f t="shared" ref="N74:N137" si="4">IF(ISERROR((L74-M74)/ L74),"",((L74-M74)/ L74))</f>
        <v>-6.208531829272277E-2</v>
      </c>
      <c r="O74" s="53">
        <v>426570</v>
      </c>
      <c r="P74" s="53"/>
      <c r="Q74" s="54">
        <f t="shared" ref="Q74:Q137" si="5">IF(ISERROR(((L74+O74)-(M74+P74)) / (L74+O74)),"",(((L74+O74)-(M74+P74)) / (L74+O74)))</f>
        <v>-2.7413290607359683E-2</v>
      </c>
      <c r="R74" s="53">
        <v>-661207</v>
      </c>
      <c r="S74" s="53">
        <v>11703827</v>
      </c>
      <c r="T74" s="53">
        <v>12365034</v>
      </c>
      <c r="U74" s="54">
        <f t="shared" ref="U74:U137" si="6">IF(ISERROR((S74-T74)/S74),"",((S74-T74)/S74))</f>
        <v>-5.6494939646664293E-2</v>
      </c>
      <c r="V74" s="53">
        <v>426570</v>
      </c>
      <c r="W74" s="53"/>
      <c r="X74" s="54">
        <f t="shared" ref="X74:X137" si="7">IF(ISERROR(((S74+V74)-(T74+W74))/(S74+V74)),"",(((S74+V74)-(T74+W74))/(S74+V74)))</f>
        <v>-1.9342895372674116E-2</v>
      </c>
    </row>
    <row r="75" spans="1:24" s="1" customFormat="1" x14ac:dyDescent="0.2">
      <c r="A75">
        <v>78</v>
      </c>
      <c r="B75" t="s">
        <v>246</v>
      </c>
      <c r="C75" t="s">
        <v>67</v>
      </c>
      <c r="D75" t="s">
        <v>247</v>
      </c>
      <c r="E75" t="s">
        <v>158</v>
      </c>
      <c r="F75" s="28" t="s">
        <v>69</v>
      </c>
      <c r="G75" s="52" t="s">
        <v>65</v>
      </c>
      <c r="H75" s="53">
        <v>18</v>
      </c>
      <c r="I75" s="53">
        <v>2</v>
      </c>
      <c r="J75" s="53">
        <v>18</v>
      </c>
      <c r="K75" s="53">
        <v>544998</v>
      </c>
      <c r="L75" s="53">
        <v>17709759</v>
      </c>
      <c r="M75" s="53">
        <v>17164761</v>
      </c>
      <c r="N75" s="54">
        <f t="shared" si="4"/>
        <v>3.077388009627912E-2</v>
      </c>
      <c r="O75" s="53">
        <v>652079</v>
      </c>
      <c r="P75" s="53"/>
      <c r="Q75" s="54">
        <f t="shared" si="5"/>
        <v>6.5193745854853963E-2</v>
      </c>
      <c r="R75" s="53">
        <v>172193</v>
      </c>
      <c r="S75" s="53">
        <v>10869196</v>
      </c>
      <c r="T75" s="53">
        <v>10697003</v>
      </c>
      <c r="U75" s="54">
        <f t="shared" si="6"/>
        <v>1.5842294131047045E-2</v>
      </c>
      <c r="V75" s="53">
        <v>102154</v>
      </c>
      <c r="W75" s="53"/>
      <c r="X75" s="54">
        <f t="shared" si="7"/>
        <v>2.500576501524425E-2</v>
      </c>
    </row>
    <row r="76" spans="1:24" s="1" customFormat="1" x14ac:dyDescent="0.2">
      <c r="A76">
        <v>79</v>
      </c>
      <c r="B76" t="s">
        <v>248</v>
      </c>
      <c r="C76" t="s">
        <v>96</v>
      </c>
      <c r="D76" t="s">
        <v>249</v>
      </c>
      <c r="E76" t="s">
        <v>249</v>
      </c>
      <c r="F76" s="28" t="s">
        <v>73</v>
      </c>
      <c r="G76" s="52" t="s">
        <v>65</v>
      </c>
      <c r="H76" s="53">
        <v>18</v>
      </c>
      <c r="I76" s="53">
        <v>0</v>
      </c>
      <c r="J76" s="53">
        <v>10</v>
      </c>
      <c r="K76" s="53">
        <v>858819</v>
      </c>
      <c r="L76" s="53">
        <v>10963178</v>
      </c>
      <c r="M76" s="53">
        <v>10104359</v>
      </c>
      <c r="N76" s="54">
        <f t="shared" si="4"/>
        <v>7.8336683031142981E-2</v>
      </c>
      <c r="O76" s="53">
        <v>939256</v>
      </c>
      <c r="P76" s="53">
        <v>8695</v>
      </c>
      <c r="Q76" s="54">
        <f t="shared" si="5"/>
        <v>0.15033731756042504</v>
      </c>
      <c r="R76" s="53">
        <v>845207</v>
      </c>
      <c r="S76" s="53">
        <v>6935858</v>
      </c>
      <c r="T76" s="53">
        <v>6090651</v>
      </c>
      <c r="U76" s="54">
        <f t="shared" si="6"/>
        <v>0.12186048214943271</v>
      </c>
      <c r="V76" s="53">
        <v>939256</v>
      </c>
      <c r="W76" s="53">
        <v>8695</v>
      </c>
      <c r="X76" s="54">
        <f t="shared" si="7"/>
        <v>0.22549108495445272</v>
      </c>
    </row>
    <row r="77" spans="1:24" s="1" customFormat="1" x14ac:dyDescent="0.2">
      <c r="A77">
        <v>63</v>
      </c>
      <c r="B77" t="s">
        <v>250</v>
      </c>
      <c r="C77" t="s">
        <v>70</v>
      </c>
      <c r="D77" t="s">
        <v>251</v>
      </c>
      <c r="E77" t="s">
        <v>117</v>
      </c>
      <c r="F77" s="28" t="s">
        <v>73</v>
      </c>
      <c r="G77" s="52" t="s">
        <v>74</v>
      </c>
      <c r="H77" s="53">
        <v>272</v>
      </c>
      <c r="I77" s="53">
        <v>26</v>
      </c>
      <c r="J77" s="53">
        <v>161</v>
      </c>
      <c r="K77" s="53">
        <v>-14802544</v>
      </c>
      <c r="L77" s="53">
        <v>436499985</v>
      </c>
      <c r="M77" s="53">
        <v>451302529</v>
      </c>
      <c r="N77" s="54">
        <f t="shared" si="4"/>
        <v>-3.3911900363524643E-2</v>
      </c>
      <c r="O77" s="53"/>
      <c r="P77" s="53">
        <v>43372</v>
      </c>
      <c r="Q77" s="54">
        <f t="shared" si="5"/>
        <v>-3.4011263482632191E-2</v>
      </c>
      <c r="R77" s="53">
        <v>-9172019</v>
      </c>
      <c r="S77" s="53">
        <v>354868671</v>
      </c>
      <c r="T77" s="53">
        <v>364040690</v>
      </c>
      <c r="U77" s="54">
        <f t="shared" si="6"/>
        <v>-2.5846234817386852E-2</v>
      </c>
      <c r="V77" s="53"/>
      <c r="W77" s="53">
        <v>43372</v>
      </c>
      <c r="X77" s="54">
        <f t="shared" si="7"/>
        <v>-2.596845467939321E-2</v>
      </c>
    </row>
    <row r="78" spans="1:24" s="1" customFormat="1" x14ac:dyDescent="0.2">
      <c r="A78">
        <v>191</v>
      </c>
      <c r="B78" t="s">
        <v>252</v>
      </c>
      <c r="C78" t="s">
        <v>253</v>
      </c>
      <c r="D78" t="s">
        <v>254</v>
      </c>
      <c r="E78" t="s">
        <v>126</v>
      </c>
      <c r="F78" s="28" t="s">
        <v>73</v>
      </c>
      <c r="G78" s="52" t="s">
        <v>74</v>
      </c>
      <c r="H78" s="53">
        <v>130</v>
      </c>
      <c r="I78" s="53">
        <v>50</v>
      </c>
      <c r="J78" s="53">
        <v>108</v>
      </c>
      <c r="K78" s="53">
        <v>31183407</v>
      </c>
      <c r="L78" s="53">
        <v>212662407</v>
      </c>
      <c r="M78" s="53">
        <v>181479000</v>
      </c>
      <c r="N78" s="54">
        <f t="shared" si="4"/>
        <v>0.14663337747324565</v>
      </c>
      <c r="O78" s="53">
        <v>1833235</v>
      </c>
      <c r="P78" s="53"/>
      <c r="Q78" s="54">
        <f t="shared" si="5"/>
        <v>0.15392686626239241</v>
      </c>
      <c r="R78" s="53">
        <v>31183407</v>
      </c>
      <c r="S78" s="53">
        <v>212662407</v>
      </c>
      <c r="T78" s="53">
        <v>181479000</v>
      </c>
      <c r="U78" s="54">
        <f t="shared" si="6"/>
        <v>0.14663337747324565</v>
      </c>
      <c r="V78" s="53">
        <v>1833235</v>
      </c>
      <c r="W78" s="53"/>
      <c r="X78" s="54">
        <f t="shared" si="7"/>
        <v>0.15392686626239241</v>
      </c>
    </row>
    <row r="79" spans="1:24" s="1" customFormat="1" x14ac:dyDescent="0.2">
      <c r="A79">
        <v>180</v>
      </c>
      <c r="B79" t="s">
        <v>255</v>
      </c>
      <c r="C79" t="s">
        <v>131</v>
      </c>
      <c r="D79" t="s">
        <v>256</v>
      </c>
      <c r="E79" t="s">
        <v>257</v>
      </c>
      <c r="F79" s="28" t="s">
        <v>73</v>
      </c>
      <c r="G79" s="52" t="s">
        <v>74</v>
      </c>
      <c r="H79" s="53">
        <v>184</v>
      </c>
      <c r="I79" s="53">
        <v>44</v>
      </c>
      <c r="J79" s="53">
        <v>184</v>
      </c>
      <c r="K79" s="53">
        <v>-4417402</v>
      </c>
      <c r="L79" s="53">
        <v>255929370</v>
      </c>
      <c r="M79" s="53">
        <v>260346772</v>
      </c>
      <c r="N79" s="54">
        <f t="shared" si="4"/>
        <v>-1.7260238635370375E-2</v>
      </c>
      <c r="O79" s="53">
        <v>184485</v>
      </c>
      <c r="P79" s="53">
        <v>81704</v>
      </c>
      <c r="Q79" s="54">
        <f t="shared" si="5"/>
        <v>-1.6846495868019323E-2</v>
      </c>
      <c r="R79" s="53">
        <v>-4417402</v>
      </c>
      <c r="S79" s="53">
        <v>255929370</v>
      </c>
      <c r="T79" s="53">
        <v>260346772</v>
      </c>
      <c r="U79" s="54">
        <f t="shared" si="6"/>
        <v>-1.7260238635370375E-2</v>
      </c>
      <c r="V79" s="53">
        <v>184485</v>
      </c>
      <c r="W79" s="53">
        <v>81704</v>
      </c>
      <c r="X79" s="54">
        <f t="shared" si="7"/>
        <v>-1.6846495868019323E-2</v>
      </c>
    </row>
    <row r="80" spans="1:24" s="1" customFormat="1" x14ac:dyDescent="0.2">
      <c r="A80">
        <v>172</v>
      </c>
      <c r="B80" t="s">
        <v>258</v>
      </c>
      <c r="C80" t="s">
        <v>206</v>
      </c>
      <c r="D80" t="s">
        <v>259</v>
      </c>
      <c r="E80" t="s">
        <v>260</v>
      </c>
      <c r="F80" s="28" t="s">
        <v>64</v>
      </c>
      <c r="G80" s="52" t="s">
        <v>65</v>
      </c>
      <c r="H80" s="53">
        <v>49</v>
      </c>
      <c r="I80" s="53">
        <v>8</v>
      </c>
      <c r="J80" s="53">
        <v>35</v>
      </c>
      <c r="K80" s="53">
        <v>-16513193</v>
      </c>
      <c r="L80" s="53">
        <v>114738021</v>
      </c>
      <c r="M80" s="53">
        <v>131251214</v>
      </c>
      <c r="N80" s="54">
        <f t="shared" si="4"/>
        <v>-0.14392084555824786</v>
      </c>
      <c r="O80" s="53">
        <v>569094</v>
      </c>
      <c r="P80" s="53">
        <v>28388</v>
      </c>
      <c r="Q80" s="54">
        <f t="shared" si="5"/>
        <v>-0.13852126124220521</v>
      </c>
      <c r="R80" s="53">
        <v>-1365808</v>
      </c>
      <c r="S80" s="53">
        <v>80372152</v>
      </c>
      <c r="T80" s="53">
        <v>81737960</v>
      </c>
      <c r="U80" s="54">
        <f t="shared" si="6"/>
        <v>-1.699354771538281E-2</v>
      </c>
      <c r="V80" s="53">
        <v>569094</v>
      </c>
      <c r="W80" s="53">
        <v>28388</v>
      </c>
      <c r="X80" s="54">
        <f t="shared" si="7"/>
        <v>-1.0193838627095017E-2</v>
      </c>
    </row>
    <row r="81" spans="1:24" s="1" customFormat="1" x14ac:dyDescent="0.2">
      <c r="A81">
        <v>81</v>
      </c>
      <c r="B81" t="s">
        <v>261</v>
      </c>
      <c r="C81" t="s">
        <v>111</v>
      </c>
      <c r="D81" t="s">
        <v>262</v>
      </c>
      <c r="E81" t="s">
        <v>263</v>
      </c>
      <c r="F81" s="28" t="s">
        <v>64</v>
      </c>
      <c r="G81" s="52" t="s">
        <v>65</v>
      </c>
      <c r="H81" s="53">
        <v>28</v>
      </c>
      <c r="I81" s="53">
        <v>6</v>
      </c>
      <c r="J81" s="53">
        <v>14</v>
      </c>
      <c r="K81" s="53">
        <v>1793776</v>
      </c>
      <c r="L81" s="53">
        <v>41698229</v>
      </c>
      <c r="M81" s="53">
        <v>39904453</v>
      </c>
      <c r="N81" s="54">
        <f t="shared" si="4"/>
        <v>4.3018038008280877E-2</v>
      </c>
      <c r="O81" s="53">
        <v>1850442</v>
      </c>
      <c r="P81" s="53">
        <v>1983994</v>
      </c>
      <c r="Q81" s="54">
        <f t="shared" si="5"/>
        <v>3.8123413685804554E-2</v>
      </c>
      <c r="R81" s="53">
        <v>98353</v>
      </c>
      <c r="S81" s="53">
        <v>24792628</v>
      </c>
      <c r="T81" s="53">
        <v>24694275</v>
      </c>
      <c r="U81" s="54">
        <f t="shared" si="6"/>
        <v>3.9670260046655807E-3</v>
      </c>
      <c r="V81" s="53">
        <v>1846468</v>
      </c>
      <c r="W81" s="53">
        <v>1983994</v>
      </c>
      <c r="X81" s="54">
        <f t="shared" si="7"/>
        <v>-1.4705078580744633E-3</v>
      </c>
    </row>
    <row r="82" spans="1:24" s="1" customFormat="1" x14ac:dyDescent="0.2">
      <c r="A82">
        <v>2</v>
      </c>
      <c r="B82" t="s">
        <v>264</v>
      </c>
      <c r="C82" t="s">
        <v>128</v>
      </c>
      <c r="D82" t="s">
        <v>265</v>
      </c>
      <c r="E82" t="s">
        <v>126</v>
      </c>
      <c r="F82" s="28" t="s">
        <v>73</v>
      </c>
      <c r="G82" s="52" t="s">
        <v>74</v>
      </c>
      <c r="H82" s="53">
        <v>972</v>
      </c>
      <c r="I82" s="53">
        <v>44</v>
      </c>
      <c r="J82" s="53">
        <v>640</v>
      </c>
      <c r="K82" s="53">
        <v>-22384435</v>
      </c>
      <c r="L82" s="53">
        <v>1401479260</v>
      </c>
      <c r="M82" s="53">
        <v>1423863695</v>
      </c>
      <c r="N82" s="54">
        <f t="shared" si="4"/>
        <v>-1.5972005893258812E-2</v>
      </c>
      <c r="O82" s="53">
        <v>1606111</v>
      </c>
      <c r="P82" s="53">
        <v>98866</v>
      </c>
      <c r="Q82" s="54">
        <f t="shared" si="5"/>
        <v>-1.4879486616784062E-2</v>
      </c>
      <c r="R82" s="53">
        <v>1524238</v>
      </c>
      <c r="S82" s="53">
        <v>1226688621</v>
      </c>
      <c r="T82" s="53">
        <v>1225164383</v>
      </c>
      <c r="U82" s="54">
        <f t="shared" si="6"/>
        <v>1.2425630872465719E-3</v>
      </c>
      <c r="V82" s="53">
        <v>1604340</v>
      </c>
      <c r="W82" s="53">
        <v>96862</v>
      </c>
      <c r="X82" s="54">
        <f t="shared" si="7"/>
        <v>2.4682352632972551E-3</v>
      </c>
    </row>
    <row r="83" spans="1:24" s="1" customFormat="1" x14ac:dyDescent="0.2">
      <c r="A83">
        <v>91</v>
      </c>
      <c r="B83" s="1" t="s">
        <v>407</v>
      </c>
      <c r="C83" t="s">
        <v>414</v>
      </c>
      <c r="D83" t="s">
        <v>265</v>
      </c>
      <c r="E83" t="s">
        <v>126</v>
      </c>
      <c r="F83" s="28" t="s">
        <v>73</v>
      </c>
      <c r="G83" s="52" t="s">
        <v>74</v>
      </c>
      <c r="H83" s="53">
        <v>279</v>
      </c>
      <c r="I83" s="53">
        <v>196</v>
      </c>
      <c r="J83" s="53">
        <v>279</v>
      </c>
      <c r="K83" s="53">
        <v>-20935429</v>
      </c>
      <c r="L83" s="53">
        <v>826275327</v>
      </c>
      <c r="M83" s="53">
        <v>847210756</v>
      </c>
      <c r="N83" s="54">
        <f t="shared" si="4"/>
        <v>-2.5337110180950615E-2</v>
      </c>
      <c r="O83" s="53">
        <v>63759936</v>
      </c>
      <c r="P83" s="53">
        <v>7610650</v>
      </c>
      <c r="Q83" s="54">
        <f t="shared" si="5"/>
        <v>3.9564563859308573E-2</v>
      </c>
      <c r="R83" s="53">
        <v>-19840129</v>
      </c>
      <c r="S83" s="53">
        <v>801406848</v>
      </c>
      <c r="T83" s="53">
        <v>821246977</v>
      </c>
      <c r="U83" s="54">
        <f t="shared" si="6"/>
        <v>-2.4756625239119492E-2</v>
      </c>
      <c r="V83" s="53">
        <v>63759936</v>
      </c>
      <c r="W83" s="53">
        <v>7610650</v>
      </c>
      <c r="X83" s="54">
        <f t="shared" si="7"/>
        <v>4.1967812069863282E-2</v>
      </c>
    </row>
    <row r="84" spans="1:24" s="1" customFormat="1" x14ac:dyDescent="0.2">
      <c r="A84">
        <v>59</v>
      </c>
      <c r="B84" t="s">
        <v>266</v>
      </c>
      <c r="C84" t="s">
        <v>67</v>
      </c>
      <c r="D84" t="s">
        <v>265</v>
      </c>
      <c r="E84" t="s">
        <v>126</v>
      </c>
      <c r="F84" s="28" t="s">
        <v>73</v>
      </c>
      <c r="G84" s="52" t="s">
        <v>74</v>
      </c>
      <c r="H84" s="53">
        <v>894</v>
      </c>
      <c r="I84" s="53">
        <v>65</v>
      </c>
      <c r="J84" s="53">
        <v>444</v>
      </c>
      <c r="K84" s="53">
        <v>-113856000</v>
      </c>
      <c r="L84" s="53">
        <v>986785000</v>
      </c>
      <c r="M84" s="53">
        <v>1100641000</v>
      </c>
      <c r="N84" s="54">
        <f t="shared" si="4"/>
        <v>-0.1153807566997877</v>
      </c>
      <c r="O84" s="53">
        <v>136655000</v>
      </c>
      <c r="P84" s="53"/>
      <c r="Q84" s="54">
        <f t="shared" si="5"/>
        <v>2.0293918678345083E-2</v>
      </c>
      <c r="R84" s="53">
        <v>-97074831</v>
      </c>
      <c r="S84" s="53">
        <v>905766624</v>
      </c>
      <c r="T84" s="53">
        <v>1002841455</v>
      </c>
      <c r="U84" s="54">
        <f t="shared" si="6"/>
        <v>-0.10717421952611052</v>
      </c>
      <c r="V84" s="53">
        <v>136655000</v>
      </c>
      <c r="W84" s="53"/>
      <c r="X84" s="54">
        <f t="shared" si="7"/>
        <v>3.7969443542548768E-2</v>
      </c>
    </row>
    <row r="85" spans="1:24" s="1" customFormat="1" x14ac:dyDescent="0.2">
      <c r="A85">
        <v>185</v>
      </c>
      <c r="B85" t="s">
        <v>267</v>
      </c>
      <c r="C85" t="s">
        <v>131</v>
      </c>
      <c r="D85" t="s">
        <v>265</v>
      </c>
      <c r="E85" t="s">
        <v>126</v>
      </c>
      <c r="F85" s="28" t="s">
        <v>73</v>
      </c>
      <c r="G85" s="52" t="s">
        <v>74</v>
      </c>
      <c r="H85" s="53">
        <v>1700</v>
      </c>
      <c r="I85" s="53">
        <v>168</v>
      </c>
      <c r="J85" s="53">
        <v>767</v>
      </c>
      <c r="K85" s="53">
        <v>-27885815</v>
      </c>
      <c r="L85" s="53">
        <v>1602673596</v>
      </c>
      <c r="M85" s="53">
        <v>1630559411</v>
      </c>
      <c r="N85" s="54">
        <f t="shared" si="4"/>
        <v>-1.7399559754149717E-2</v>
      </c>
      <c r="O85" s="53">
        <v>2819351</v>
      </c>
      <c r="P85" s="53">
        <v>2669374</v>
      </c>
      <c r="Q85" s="54">
        <f t="shared" si="5"/>
        <v>-1.7275590062121898E-2</v>
      </c>
      <c r="R85" s="53">
        <v>-46098545</v>
      </c>
      <c r="S85" s="53">
        <v>1538943266</v>
      </c>
      <c r="T85" s="53">
        <v>1585041811</v>
      </c>
      <c r="U85" s="54">
        <f t="shared" si="6"/>
        <v>-2.995467475537204E-2</v>
      </c>
      <c r="V85" s="53">
        <v>2819351</v>
      </c>
      <c r="W85" s="53">
        <v>2669374</v>
      </c>
      <c r="X85" s="54">
        <f t="shared" si="7"/>
        <v>-2.9802621683361258E-2</v>
      </c>
    </row>
    <row r="86" spans="1:24" s="1" customFormat="1" x14ac:dyDescent="0.2">
      <c r="A86">
        <v>17</v>
      </c>
      <c r="B86" t="s">
        <v>268</v>
      </c>
      <c r="C86" t="s">
        <v>67</v>
      </c>
      <c r="D86" t="s">
        <v>269</v>
      </c>
      <c r="E86" t="s">
        <v>270</v>
      </c>
      <c r="F86" s="28" t="s">
        <v>73</v>
      </c>
      <c r="G86" s="52" t="s">
        <v>65</v>
      </c>
      <c r="H86" s="53">
        <v>30</v>
      </c>
      <c r="I86" s="53">
        <v>6</v>
      </c>
      <c r="J86" s="53">
        <v>25</v>
      </c>
      <c r="K86" s="53">
        <v>-4088344</v>
      </c>
      <c r="L86" s="53">
        <v>45563250</v>
      </c>
      <c r="M86" s="53">
        <v>49651594</v>
      </c>
      <c r="N86" s="54">
        <f t="shared" si="4"/>
        <v>-8.972898114159987E-2</v>
      </c>
      <c r="O86" s="53">
        <v>6289712</v>
      </c>
      <c r="P86" s="53">
        <v>1070622</v>
      </c>
      <c r="Q86" s="54">
        <f t="shared" si="5"/>
        <v>2.1806777402610097E-2</v>
      </c>
      <c r="R86" s="53">
        <v>-4858840</v>
      </c>
      <c r="S86" s="53">
        <v>42984623</v>
      </c>
      <c r="T86" s="53">
        <v>47843463</v>
      </c>
      <c r="U86" s="54">
        <f t="shared" si="6"/>
        <v>-0.11303670151998309</v>
      </c>
      <c r="V86" s="53">
        <v>6289712</v>
      </c>
      <c r="W86" s="53">
        <v>1070622</v>
      </c>
      <c r="X86" s="54">
        <f t="shared" si="7"/>
        <v>7.3111083082095371E-3</v>
      </c>
    </row>
    <row r="87" spans="1:24" s="1" customFormat="1" x14ac:dyDescent="0.2">
      <c r="A87">
        <v>94</v>
      </c>
      <c r="B87" t="s">
        <v>271</v>
      </c>
      <c r="C87" t="s">
        <v>111</v>
      </c>
      <c r="D87" t="s">
        <v>272</v>
      </c>
      <c r="E87" t="s">
        <v>82</v>
      </c>
      <c r="F87" s="28" t="s">
        <v>64</v>
      </c>
      <c r="G87" s="52" t="s">
        <v>65</v>
      </c>
      <c r="H87" s="53">
        <v>39</v>
      </c>
      <c r="I87" s="53">
        <v>12</v>
      </c>
      <c r="J87" s="53">
        <v>35</v>
      </c>
      <c r="K87" s="53">
        <v>4260508</v>
      </c>
      <c r="L87" s="53">
        <v>77602487</v>
      </c>
      <c r="M87" s="53">
        <v>73341979</v>
      </c>
      <c r="N87" s="54">
        <f t="shared" si="4"/>
        <v>5.4901694065552308E-2</v>
      </c>
      <c r="O87" s="53">
        <v>522018</v>
      </c>
      <c r="P87" s="53">
        <v>2895586</v>
      </c>
      <c r="Q87" s="54">
        <f t="shared" si="5"/>
        <v>2.415298503331317E-2</v>
      </c>
      <c r="R87" s="53">
        <v>2950026</v>
      </c>
      <c r="S87" s="53">
        <v>62151937</v>
      </c>
      <c r="T87" s="53">
        <v>59201911</v>
      </c>
      <c r="U87" s="54">
        <f t="shared" si="6"/>
        <v>4.7464747558873345E-2</v>
      </c>
      <c r="V87" s="53">
        <v>-1957544</v>
      </c>
      <c r="W87" s="53">
        <v>417740</v>
      </c>
      <c r="X87" s="54">
        <f t="shared" si="7"/>
        <v>9.5480986077889352E-3</v>
      </c>
    </row>
    <row r="88" spans="1:24" s="1" customFormat="1" x14ac:dyDescent="0.2">
      <c r="A88">
        <v>83</v>
      </c>
      <c r="B88" t="s">
        <v>148</v>
      </c>
      <c r="C88" t="s">
        <v>67</v>
      </c>
      <c r="D88" t="s">
        <v>273</v>
      </c>
      <c r="E88" t="s">
        <v>145</v>
      </c>
      <c r="F88" s="28" t="s">
        <v>274</v>
      </c>
      <c r="G88" s="52" t="s">
        <v>65</v>
      </c>
      <c r="H88" s="53">
        <v>25</v>
      </c>
      <c r="I88" s="53">
        <v>4</v>
      </c>
      <c r="J88" s="53">
        <v>25</v>
      </c>
      <c r="K88" s="53">
        <v>-3598842</v>
      </c>
      <c r="L88" s="53">
        <v>33922361</v>
      </c>
      <c r="M88" s="53">
        <v>37521203</v>
      </c>
      <c r="N88" s="54">
        <f t="shared" si="4"/>
        <v>-0.10609055189289449</v>
      </c>
      <c r="O88" s="53">
        <v>1234923</v>
      </c>
      <c r="P88" s="53"/>
      <c r="Q88" s="54">
        <f t="shared" si="5"/>
        <v>-6.7238385081168389E-2</v>
      </c>
      <c r="R88" s="53">
        <v>-4679831</v>
      </c>
      <c r="S88" s="53">
        <v>31361414</v>
      </c>
      <c r="T88" s="53">
        <v>36041245</v>
      </c>
      <c r="U88" s="54">
        <f t="shared" si="6"/>
        <v>-0.14922257650755161</v>
      </c>
      <c r="V88" s="53">
        <v>1234922</v>
      </c>
      <c r="W88" s="53"/>
      <c r="X88" s="54">
        <f t="shared" si="7"/>
        <v>-0.10568393331078683</v>
      </c>
    </row>
    <row r="89" spans="1:24" s="1" customFormat="1" x14ac:dyDescent="0.2">
      <c r="A89">
        <v>67</v>
      </c>
      <c r="B89" t="s">
        <v>275</v>
      </c>
      <c r="C89" t="s">
        <v>67</v>
      </c>
      <c r="D89" t="s">
        <v>276</v>
      </c>
      <c r="E89" t="s">
        <v>277</v>
      </c>
      <c r="F89" s="28" t="s">
        <v>73</v>
      </c>
      <c r="G89" s="52" t="s">
        <v>65</v>
      </c>
      <c r="H89" s="53">
        <v>49</v>
      </c>
      <c r="I89" s="53">
        <v>8</v>
      </c>
      <c r="J89" s="53">
        <v>25</v>
      </c>
      <c r="K89" s="53">
        <v>2051133</v>
      </c>
      <c r="L89" s="53">
        <v>93448390</v>
      </c>
      <c r="M89" s="53">
        <v>91397257</v>
      </c>
      <c r="N89" s="54">
        <f t="shared" si="4"/>
        <v>2.1949366917931919E-2</v>
      </c>
      <c r="O89" s="53">
        <v>6640161</v>
      </c>
      <c r="P89" s="53"/>
      <c r="Q89" s="54">
        <f t="shared" si="5"/>
        <v>8.6836045813072069E-2</v>
      </c>
      <c r="R89" s="53">
        <v>2205830</v>
      </c>
      <c r="S89" s="53">
        <v>86843158</v>
      </c>
      <c r="T89" s="53">
        <v>84637328</v>
      </c>
      <c r="U89" s="54">
        <f t="shared" si="6"/>
        <v>2.5400158755166411E-2</v>
      </c>
      <c r="V89" s="53">
        <v>6640161</v>
      </c>
      <c r="W89" s="53"/>
      <c r="X89" s="54">
        <f t="shared" si="7"/>
        <v>9.4626411370781566E-2</v>
      </c>
    </row>
    <row r="90" spans="1:24" s="1" customFormat="1" x14ac:dyDescent="0.2">
      <c r="A90">
        <v>152</v>
      </c>
      <c r="B90" t="s">
        <v>278</v>
      </c>
      <c r="C90" t="s">
        <v>67</v>
      </c>
      <c r="D90" t="s">
        <v>279</v>
      </c>
      <c r="E90" t="s">
        <v>280</v>
      </c>
      <c r="F90" s="28" t="s">
        <v>73</v>
      </c>
      <c r="G90" s="52" t="s">
        <v>65</v>
      </c>
      <c r="H90" s="53">
        <v>49</v>
      </c>
      <c r="I90" s="53">
        <v>5</v>
      </c>
      <c r="J90" s="53">
        <v>25</v>
      </c>
      <c r="K90" s="53">
        <v>1451556</v>
      </c>
      <c r="L90" s="53">
        <v>41949077</v>
      </c>
      <c r="M90" s="53">
        <v>40497521</v>
      </c>
      <c r="N90" s="54">
        <f t="shared" si="4"/>
        <v>3.4602811403931483E-2</v>
      </c>
      <c r="O90" s="53">
        <v>756591</v>
      </c>
      <c r="P90" s="53"/>
      <c r="Q90" s="54">
        <f t="shared" si="5"/>
        <v>5.1706181015597277E-2</v>
      </c>
      <c r="R90" s="53">
        <v>1451769</v>
      </c>
      <c r="S90" s="53">
        <v>41949077</v>
      </c>
      <c r="T90" s="53">
        <v>40497308</v>
      </c>
      <c r="U90" s="54">
        <f t="shared" si="6"/>
        <v>3.4607888988832818E-2</v>
      </c>
      <c r="V90" s="53">
        <v>756591</v>
      </c>
      <c r="W90" s="53">
        <v>213</v>
      </c>
      <c r="X90" s="54">
        <f t="shared" si="7"/>
        <v>5.1706181015597277E-2</v>
      </c>
    </row>
    <row r="91" spans="1:24" s="1" customFormat="1" x14ac:dyDescent="0.2">
      <c r="A91">
        <v>114</v>
      </c>
      <c r="B91" t="s">
        <v>281</v>
      </c>
      <c r="C91" t="s">
        <v>70</v>
      </c>
      <c r="D91" t="s">
        <v>282</v>
      </c>
      <c r="E91" t="s">
        <v>283</v>
      </c>
      <c r="F91" s="28" t="s">
        <v>73</v>
      </c>
      <c r="G91" s="52" t="s">
        <v>65</v>
      </c>
      <c r="H91" s="53">
        <v>49</v>
      </c>
      <c r="I91" s="53">
        <v>6</v>
      </c>
      <c r="J91" s="53">
        <v>20</v>
      </c>
      <c r="K91" s="53">
        <v>6726799</v>
      </c>
      <c r="L91" s="53">
        <v>60439009</v>
      </c>
      <c r="M91" s="53">
        <v>53712210</v>
      </c>
      <c r="N91" s="54">
        <f t="shared" si="4"/>
        <v>0.11129896256240733</v>
      </c>
      <c r="O91" s="53">
        <v>10103</v>
      </c>
      <c r="P91" s="53"/>
      <c r="Q91" s="54">
        <f t="shared" si="5"/>
        <v>0.1114474932237218</v>
      </c>
      <c r="R91" s="53">
        <v>6848699</v>
      </c>
      <c r="S91" s="53">
        <v>51732516</v>
      </c>
      <c r="T91" s="53">
        <v>44883817</v>
      </c>
      <c r="U91" s="54">
        <f t="shared" si="6"/>
        <v>0.13238673719252317</v>
      </c>
      <c r="V91" s="53">
        <v>10103</v>
      </c>
      <c r="W91" s="53"/>
      <c r="X91" s="54">
        <f t="shared" si="7"/>
        <v>0.13255614293509185</v>
      </c>
    </row>
    <row r="92" spans="1:24" s="1" customFormat="1" x14ac:dyDescent="0.2">
      <c r="A92">
        <v>127</v>
      </c>
      <c r="B92" t="s">
        <v>284</v>
      </c>
      <c r="C92" t="s">
        <v>128</v>
      </c>
      <c r="D92" t="s">
        <v>285</v>
      </c>
      <c r="E92" t="s">
        <v>286</v>
      </c>
      <c r="F92" s="28" t="s">
        <v>73</v>
      </c>
      <c r="G92" s="52" t="s">
        <v>65</v>
      </c>
      <c r="H92" s="53">
        <v>62</v>
      </c>
      <c r="I92" s="53">
        <v>10</v>
      </c>
      <c r="J92" s="53">
        <v>34</v>
      </c>
      <c r="K92" s="53">
        <v>10808813</v>
      </c>
      <c r="L92" s="53">
        <v>117532335</v>
      </c>
      <c r="M92" s="53">
        <v>106723522</v>
      </c>
      <c r="N92" s="54">
        <f t="shared" si="4"/>
        <v>9.1964589999849827E-2</v>
      </c>
      <c r="O92" s="53">
        <v>189755</v>
      </c>
      <c r="P92" s="53">
        <v>2786</v>
      </c>
      <c r="Q92" s="54">
        <f t="shared" si="5"/>
        <v>9.3404576830057984E-2</v>
      </c>
      <c r="R92" s="53">
        <v>11164700</v>
      </c>
      <c r="S92" s="53">
        <v>116289167</v>
      </c>
      <c r="T92" s="53">
        <v>105124467</v>
      </c>
      <c r="U92" s="54">
        <f t="shared" si="6"/>
        <v>9.6008083022901008E-2</v>
      </c>
      <c r="V92" s="53">
        <v>189755</v>
      </c>
      <c r="W92" s="53">
        <v>2786</v>
      </c>
      <c r="X92" s="54">
        <f t="shared" si="7"/>
        <v>9.7456851463649366E-2</v>
      </c>
    </row>
    <row r="93" spans="1:24" s="1" customFormat="1" x14ac:dyDescent="0.2">
      <c r="A93">
        <v>105</v>
      </c>
      <c r="B93" t="s">
        <v>287</v>
      </c>
      <c r="C93" t="s">
        <v>67</v>
      </c>
      <c r="D93" t="s">
        <v>288</v>
      </c>
      <c r="E93" t="s">
        <v>133</v>
      </c>
      <c r="F93" s="28" t="s">
        <v>73</v>
      </c>
      <c r="G93" s="52" t="s">
        <v>74</v>
      </c>
      <c r="H93" s="53">
        <v>37</v>
      </c>
      <c r="I93" s="53">
        <v>12</v>
      </c>
      <c r="J93" s="53">
        <v>37</v>
      </c>
      <c r="K93" s="53">
        <v>-3589610</v>
      </c>
      <c r="L93" s="53">
        <v>99434387</v>
      </c>
      <c r="M93" s="53">
        <v>103023997</v>
      </c>
      <c r="N93" s="54">
        <f t="shared" si="4"/>
        <v>-3.6100287921521555E-2</v>
      </c>
      <c r="O93" s="53">
        <v>12525850</v>
      </c>
      <c r="P93" s="53">
        <v>307392</v>
      </c>
      <c r="Q93" s="54">
        <f t="shared" si="5"/>
        <v>7.7070647858667893E-2</v>
      </c>
      <c r="R93" s="53">
        <v>5160841</v>
      </c>
      <c r="S93" s="53">
        <v>72401380</v>
      </c>
      <c r="T93" s="53">
        <v>67240539</v>
      </c>
      <c r="U93" s="54">
        <f t="shared" si="6"/>
        <v>7.128097558361457E-2</v>
      </c>
      <c r="V93" s="53">
        <v>4425537</v>
      </c>
      <c r="W93" s="53">
        <v>227392</v>
      </c>
      <c r="X93" s="54">
        <f t="shared" si="7"/>
        <v>0.12181910150058475</v>
      </c>
    </row>
    <row r="94" spans="1:24" s="1" customFormat="1" x14ac:dyDescent="0.2">
      <c r="A94">
        <v>116</v>
      </c>
      <c r="B94" t="s">
        <v>289</v>
      </c>
      <c r="C94" t="s">
        <v>219</v>
      </c>
      <c r="D94" t="s">
        <v>290</v>
      </c>
      <c r="E94" t="s">
        <v>291</v>
      </c>
      <c r="F94" s="28" t="s">
        <v>73</v>
      </c>
      <c r="G94" s="52" t="s">
        <v>65</v>
      </c>
      <c r="H94" s="53">
        <v>16</v>
      </c>
      <c r="I94" s="53">
        <v>3</v>
      </c>
      <c r="J94" s="53">
        <v>16</v>
      </c>
      <c r="K94" s="53">
        <v>5080986</v>
      </c>
      <c r="L94" s="53">
        <v>34272638</v>
      </c>
      <c r="M94" s="53">
        <v>29191652</v>
      </c>
      <c r="N94" s="54">
        <f t="shared" si="4"/>
        <v>0.14825196706480545</v>
      </c>
      <c r="O94" s="53">
        <v>540132</v>
      </c>
      <c r="P94" s="53">
        <v>15829</v>
      </c>
      <c r="Q94" s="54">
        <f t="shared" si="5"/>
        <v>0.16101243882632724</v>
      </c>
      <c r="R94" s="53">
        <v>4873645</v>
      </c>
      <c r="S94" s="53">
        <v>33432059</v>
      </c>
      <c r="T94" s="53">
        <v>28558414</v>
      </c>
      <c r="U94" s="54">
        <f t="shared" si="6"/>
        <v>0.14577759030635834</v>
      </c>
      <c r="V94" s="53">
        <v>540132</v>
      </c>
      <c r="W94" s="53">
        <v>15829</v>
      </c>
      <c r="X94" s="54">
        <f t="shared" si="7"/>
        <v>0.15889313703670158</v>
      </c>
    </row>
    <row r="95" spans="1:24" s="1" customFormat="1" x14ac:dyDescent="0.2">
      <c r="A95">
        <v>28</v>
      </c>
      <c r="B95" t="s">
        <v>292</v>
      </c>
      <c r="C95" t="s">
        <v>67</v>
      </c>
      <c r="D95" t="s">
        <v>293</v>
      </c>
      <c r="E95" t="s">
        <v>294</v>
      </c>
      <c r="F95" s="28" t="s">
        <v>69</v>
      </c>
      <c r="G95" s="52" t="s">
        <v>65</v>
      </c>
      <c r="H95" s="53">
        <v>28</v>
      </c>
      <c r="I95" s="53">
        <v>3</v>
      </c>
      <c r="J95" s="53">
        <v>28</v>
      </c>
      <c r="K95" s="53">
        <v>-2481411</v>
      </c>
      <c r="L95" s="53">
        <v>41261343</v>
      </c>
      <c r="M95" s="53">
        <v>43742754</v>
      </c>
      <c r="N95" s="54">
        <f t="shared" si="4"/>
        <v>-6.0138881082954572E-2</v>
      </c>
      <c r="O95" s="53">
        <v>3517496</v>
      </c>
      <c r="P95" s="53"/>
      <c r="Q95" s="54">
        <f t="shared" si="5"/>
        <v>2.3137826329083698E-2</v>
      </c>
      <c r="R95" s="53">
        <v>-4196977</v>
      </c>
      <c r="S95" s="53">
        <v>32810614</v>
      </c>
      <c r="T95" s="53">
        <v>37007591</v>
      </c>
      <c r="U95" s="54">
        <f t="shared" si="6"/>
        <v>-0.12791522279954895</v>
      </c>
      <c r="V95" s="53">
        <v>3433100</v>
      </c>
      <c r="W95" s="53"/>
      <c r="X95" s="54">
        <f t="shared" si="7"/>
        <v>-2.1076123710721258E-2</v>
      </c>
    </row>
    <row r="96" spans="1:24" s="1" customFormat="1" x14ac:dyDescent="0.2">
      <c r="A96">
        <v>108</v>
      </c>
      <c r="B96" t="s">
        <v>295</v>
      </c>
      <c r="C96" t="s">
        <v>96</v>
      </c>
      <c r="D96" t="s">
        <v>296</v>
      </c>
      <c r="E96" t="s">
        <v>200</v>
      </c>
      <c r="F96" s="28" t="s">
        <v>69</v>
      </c>
      <c r="G96" s="52" t="s">
        <v>65</v>
      </c>
      <c r="H96" s="53">
        <v>25</v>
      </c>
      <c r="I96" s="53">
        <v>4</v>
      </c>
      <c r="J96" s="53">
        <v>25</v>
      </c>
      <c r="K96" s="53">
        <v>1015897</v>
      </c>
      <c r="L96" s="53">
        <v>30882304</v>
      </c>
      <c r="M96" s="53">
        <v>29866407</v>
      </c>
      <c r="N96" s="54">
        <f t="shared" si="4"/>
        <v>3.2895764512906808E-2</v>
      </c>
      <c r="O96" s="53">
        <v>641690</v>
      </c>
      <c r="P96" s="53"/>
      <c r="Q96" s="54">
        <f t="shared" si="5"/>
        <v>5.258175724814565E-2</v>
      </c>
      <c r="R96" s="53">
        <v>1310295</v>
      </c>
      <c r="S96" s="53">
        <v>23222926</v>
      </c>
      <c r="T96" s="53">
        <v>21912631</v>
      </c>
      <c r="U96" s="54">
        <f t="shared" si="6"/>
        <v>5.6422476650875089E-2</v>
      </c>
      <c r="V96" s="53">
        <v>641690</v>
      </c>
      <c r="W96" s="53"/>
      <c r="X96" s="54">
        <f t="shared" si="7"/>
        <v>8.1794108901647525E-2</v>
      </c>
    </row>
    <row r="97" spans="1:24" s="1" customFormat="1" x14ac:dyDescent="0.2">
      <c r="A97">
        <v>57</v>
      </c>
      <c r="B97" t="s">
        <v>297</v>
      </c>
      <c r="C97" t="s">
        <v>128</v>
      </c>
      <c r="D97" t="s">
        <v>298</v>
      </c>
      <c r="E97" t="s">
        <v>299</v>
      </c>
      <c r="F97" s="28" t="s">
        <v>73</v>
      </c>
      <c r="G97" s="52" t="s">
        <v>74</v>
      </c>
      <c r="H97" s="53">
        <v>43</v>
      </c>
      <c r="I97" s="53">
        <v>16</v>
      </c>
      <c r="J97" s="53">
        <v>42</v>
      </c>
      <c r="K97" s="53"/>
      <c r="L97" s="53"/>
      <c r="M97" s="53"/>
      <c r="N97" s="54" t="str">
        <f t="shared" si="4"/>
        <v/>
      </c>
      <c r="O97" s="53"/>
      <c r="P97" s="53"/>
      <c r="Q97" s="54" t="str">
        <f t="shared" si="5"/>
        <v/>
      </c>
      <c r="R97" s="53">
        <v>3780118</v>
      </c>
      <c r="S97" s="53">
        <v>59027664</v>
      </c>
      <c r="T97" s="53">
        <v>55247546</v>
      </c>
      <c r="U97" s="54">
        <f t="shared" si="6"/>
        <v>6.4039769556186399E-2</v>
      </c>
      <c r="V97" s="53">
        <v>-56845</v>
      </c>
      <c r="W97" s="53">
        <v>16867</v>
      </c>
      <c r="X97" s="54">
        <f t="shared" si="7"/>
        <v>6.2851526616918785E-2</v>
      </c>
    </row>
    <row r="98" spans="1:24" s="1" customFormat="1" x14ac:dyDescent="0.2">
      <c r="A98">
        <v>140</v>
      </c>
      <c r="B98" t="s">
        <v>300</v>
      </c>
      <c r="C98" t="s">
        <v>100</v>
      </c>
      <c r="D98" t="s">
        <v>301</v>
      </c>
      <c r="E98" t="s">
        <v>302</v>
      </c>
      <c r="F98" s="28" t="s">
        <v>64</v>
      </c>
      <c r="G98" s="52" t="s">
        <v>65</v>
      </c>
      <c r="H98" s="53">
        <v>50</v>
      </c>
      <c r="I98" s="53">
        <v>10</v>
      </c>
      <c r="J98" s="53">
        <v>25</v>
      </c>
      <c r="K98" s="53">
        <v>3683969</v>
      </c>
      <c r="L98" s="53">
        <v>50941457</v>
      </c>
      <c r="M98" s="53">
        <v>47257488</v>
      </c>
      <c r="N98" s="54">
        <f t="shared" si="4"/>
        <v>7.2317699904029045E-2</v>
      </c>
      <c r="O98" s="53">
        <v>2958140</v>
      </c>
      <c r="P98" s="53">
        <v>1515050</v>
      </c>
      <c r="Q98" s="54">
        <f t="shared" si="5"/>
        <v>9.5122399523692169E-2</v>
      </c>
      <c r="R98" s="53">
        <v>4392516</v>
      </c>
      <c r="S98" s="53">
        <v>47411817</v>
      </c>
      <c r="T98" s="53">
        <v>43019301</v>
      </c>
      <c r="U98" s="54">
        <f t="shared" si="6"/>
        <v>9.2646016920212113E-2</v>
      </c>
      <c r="V98" s="53">
        <v>2958140</v>
      </c>
      <c r="W98" s="53"/>
      <c r="X98" s="54">
        <f t="shared" si="7"/>
        <v>0.14593333879558404</v>
      </c>
    </row>
    <row r="99" spans="1:24" s="1" customFormat="1" x14ac:dyDescent="0.2">
      <c r="A99">
        <v>110</v>
      </c>
      <c r="B99" t="s">
        <v>303</v>
      </c>
      <c r="C99" t="s">
        <v>111</v>
      </c>
      <c r="D99" t="s">
        <v>304</v>
      </c>
      <c r="E99" t="s">
        <v>263</v>
      </c>
      <c r="F99" s="28" t="s">
        <v>64</v>
      </c>
      <c r="G99" s="52" t="s">
        <v>65</v>
      </c>
      <c r="H99" s="53">
        <v>30</v>
      </c>
      <c r="I99" s="53">
        <v>6</v>
      </c>
      <c r="J99" s="53">
        <v>25</v>
      </c>
      <c r="K99" s="53">
        <v>5538490</v>
      </c>
      <c r="L99" s="53">
        <v>46592277</v>
      </c>
      <c r="M99" s="53">
        <v>41053787</v>
      </c>
      <c r="N99" s="54">
        <f t="shared" si="4"/>
        <v>0.11887141725226265</v>
      </c>
      <c r="O99" s="53">
        <v>731390</v>
      </c>
      <c r="P99" s="53">
        <v>651762</v>
      </c>
      <c r="Q99" s="54">
        <f t="shared" si="5"/>
        <v>0.11871687796298626</v>
      </c>
      <c r="R99" s="53">
        <v>4964990</v>
      </c>
      <c r="S99" s="53">
        <v>30530652</v>
      </c>
      <c r="T99" s="53">
        <v>25565662</v>
      </c>
      <c r="U99" s="54">
        <f t="shared" si="6"/>
        <v>0.16262312380357943</v>
      </c>
      <c r="V99" s="53">
        <v>725638</v>
      </c>
      <c r="W99" s="53">
        <v>502323</v>
      </c>
      <c r="X99" s="54">
        <f t="shared" si="7"/>
        <v>0.1659923490599812</v>
      </c>
    </row>
    <row r="100" spans="1:24" s="1" customFormat="1" x14ac:dyDescent="0.2">
      <c r="A100">
        <v>112</v>
      </c>
      <c r="B100" t="s">
        <v>305</v>
      </c>
      <c r="C100" t="s">
        <v>96</v>
      </c>
      <c r="D100" t="s">
        <v>306</v>
      </c>
      <c r="E100" t="s">
        <v>184</v>
      </c>
      <c r="F100" s="28" t="s">
        <v>69</v>
      </c>
      <c r="G100" s="52" t="s">
        <v>65</v>
      </c>
      <c r="H100" s="53">
        <v>25</v>
      </c>
      <c r="I100" s="53">
        <v>4</v>
      </c>
      <c r="J100" s="53">
        <v>23</v>
      </c>
      <c r="K100" s="53">
        <v>1784698</v>
      </c>
      <c r="L100" s="53">
        <v>59640525</v>
      </c>
      <c r="M100" s="53">
        <v>57855827</v>
      </c>
      <c r="N100" s="54">
        <f t="shared" si="4"/>
        <v>2.9924250331465056E-2</v>
      </c>
      <c r="O100" s="53">
        <v>3697983</v>
      </c>
      <c r="P100" s="53">
        <v>205740</v>
      </c>
      <c r="Q100" s="54">
        <f t="shared" si="5"/>
        <v>8.3313313916393489E-2</v>
      </c>
      <c r="R100" s="53">
        <v>5779753</v>
      </c>
      <c r="S100" s="53">
        <v>45980851</v>
      </c>
      <c r="T100" s="53">
        <v>40201098</v>
      </c>
      <c r="U100" s="54">
        <f t="shared" si="6"/>
        <v>0.12569913070986877</v>
      </c>
      <c r="V100" s="53">
        <v>3697983</v>
      </c>
      <c r="W100" s="53"/>
      <c r="X100" s="54">
        <f t="shared" si="7"/>
        <v>0.19078016203037293</v>
      </c>
    </row>
    <row r="101" spans="1:24" s="1" customFormat="1" x14ac:dyDescent="0.2">
      <c r="A101">
        <v>113</v>
      </c>
      <c r="B101" t="s">
        <v>307</v>
      </c>
      <c r="C101" t="s">
        <v>206</v>
      </c>
      <c r="D101" t="s">
        <v>308</v>
      </c>
      <c r="E101" t="s">
        <v>308</v>
      </c>
      <c r="F101" s="28" t="s">
        <v>64</v>
      </c>
      <c r="G101" s="52" t="s">
        <v>65</v>
      </c>
      <c r="H101" s="53">
        <v>44</v>
      </c>
      <c r="I101" s="53">
        <v>7</v>
      </c>
      <c r="J101" s="53">
        <v>25</v>
      </c>
      <c r="K101" s="53">
        <v>-2489965</v>
      </c>
      <c r="L101" s="53">
        <v>30619598</v>
      </c>
      <c r="M101" s="53">
        <v>33109563</v>
      </c>
      <c r="N101" s="54">
        <f t="shared" si="4"/>
        <v>-8.1319323656698569E-2</v>
      </c>
      <c r="O101" s="53">
        <v>2792960</v>
      </c>
      <c r="P101" s="53"/>
      <c r="Q101" s="54">
        <f t="shared" si="5"/>
        <v>9.0682970157507838E-3</v>
      </c>
      <c r="R101" s="53">
        <v>-2321325</v>
      </c>
      <c r="S101" s="53">
        <v>28934752</v>
      </c>
      <c r="T101" s="53">
        <v>31256077</v>
      </c>
      <c r="U101" s="54">
        <f t="shared" si="6"/>
        <v>-8.0226193056709111E-2</v>
      </c>
      <c r="V101" s="53">
        <v>2792960</v>
      </c>
      <c r="W101" s="53"/>
      <c r="X101" s="54">
        <f t="shared" si="7"/>
        <v>1.4865080721862326E-2</v>
      </c>
    </row>
    <row r="102" spans="1:24" s="1" customFormat="1" x14ac:dyDescent="0.2">
      <c r="A102">
        <v>41</v>
      </c>
      <c r="B102" t="s">
        <v>309</v>
      </c>
      <c r="C102" t="s">
        <v>131</v>
      </c>
      <c r="D102" t="s">
        <v>310</v>
      </c>
      <c r="E102" t="s">
        <v>311</v>
      </c>
      <c r="F102" s="28" t="s">
        <v>73</v>
      </c>
      <c r="G102" s="52" t="s">
        <v>74</v>
      </c>
      <c r="H102" s="53">
        <v>54</v>
      </c>
      <c r="I102" s="53">
        <v>10</v>
      </c>
      <c r="J102" s="53">
        <v>33</v>
      </c>
      <c r="K102" s="53">
        <v>2976112</v>
      </c>
      <c r="L102" s="53">
        <v>70754308</v>
      </c>
      <c r="M102" s="53">
        <v>67778196</v>
      </c>
      <c r="N102" s="54">
        <f t="shared" si="4"/>
        <v>4.2062626066528698E-2</v>
      </c>
      <c r="O102" s="53">
        <v>800946</v>
      </c>
      <c r="P102" s="53">
        <v>47477</v>
      </c>
      <c r="Q102" s="54">
        <f t="shared" si="5"/>
        <v>5.2121693258191777E-2</v>
      </c>
      <c r="R102" s="53">
        <v>2976112</v>
      </c>
      <c r="S102" s="53">
        <v>70754308</v>
      </c>
      <c r="T102" s="53">
        <v>67778196</v>
      </c>
      <c r="U102" s="54">
        <f t="shared" si="6"/>
        <v>4.2062626066528698E-2</v>
      </c>
      <c r="V102" s="53">
        <v>800938</v>
      </c>
      <c r="W102" s="53">
        <v>47477</v>
      </c>
      <c r="X102" s="54">
        <f t="shared" si="7"/>
        <v>5.2121587283761137E-2</v>
      </c>
    </row>
    <row r="103" spans="1:24" s="1" customFormat="1" x14ac:dyDescent="0.2">
      <c r="A103">
        <v>138</v>
      </c>
      <c r="B103" t="s">
        <v>312</v>
      </c>
      <c r="C103" t="s">
        <v>70</v>
      </c>
      <c r="D103" t="s">
        <v>313</v>
      </c>
      <c r="E103" t="s">
        <v>142</v>
      </c>
      <c r="F103" s="28" t="s">
        <v>73</v>
      </c>
      <c r="G103" s="52" t="s">
        <v>74</v>
      </c>
      <c r="H103" s="53">
        <v>50</v>
      </c>
      <c r="I103" s="53">
        <v>7</v>
      </c>
      <c r="J103" s="53">
        <v>50</v>
      </c>
      <c r="K103" s="53">
        <v>-5798312</v>
      </c>
      <c r="L103" s="53">
        <v>122106211</v>
      </c>
      <c r="M103" s="53">
        <v>127904523</v>
      </c>
      <c r="N103" s="54">
        <f t="shared" si="4"/>
        <v>-4.7485807253490157E-2</v>
      </c>
      <c r="O103" s="53">
        <v>20524</v>
      </c>
      <c r="P103" s="53">
        <v>63712</v>
      </c>
      <c r="Q103" s="54">
        <f t="shared" si="5"/>
        <v>-4.7831459671790949E-2</v>
      </c>
      <c r="R103" s="53">
        <v>-5479148</v>
      </c>
      <c r="S103" s="53">
        <v>119558559</v>
      </c>
      <c r="T103" s="53">
        <v>125037707</v>
      </c>
      <c r="U103" s="54">
        <f t="shared" si="6"/>
        <v>-4.5828153549425099E-2</v>
      </c>
      <c r="V103" s="53">
        <v>5820</v>
      </c>
      <c r="W103" s="53">
        <v>63712</v>
      </c>
      <c r="X103" s="54">
        <f t="shared" si="7"/>
        <v>-4.6310113817427181E-2</v>
      </c>
    </row>
    <row r="104" spans="1:24" s="1" customFormat="1" x14ac:dyDescent="0.2">
      <c r="A104">
        <v>98</v>
      </c>
      <c r="B104" t="s">
        <v>314</v>
      </c>
      <c r="C104" t="s">
        <v>111</v>
      </c>
      <c r="D104" t="s">
        <v>315</v>
      </c>
      <c r="E104" t="s">
        <v>316</v>
      </c>
      <c r="F104" s="28" t="s">
        <v>64</v>
      </c>
      <c r="G104" s="52" t="s">
        <v>65</v>
      </c>
      <c r="H104" s="53">
        <v>25</v>
      </c>
      <c r="I104" s="53">
        <v>6</v>
      </c>
      <c r="J104" s="53">
        <v>25</v>
      </c>
      <c r="K104" s="53">
        <v>4257887</v>
      </c>
      <c r="L104" s="53">
        <v>37654831</v>
      </c>
      <c r="M104" s="53">
        <v>33396944</v>
      </c>
      <c r="N104" s="54">
        <f t="shared" si="4"/>
        <v>0.11307677891317584</v>
      </c>
      <c r="O104" s="53">
        <v>142142</v>
      </c>
      <c r="P104" s="53"/>
      <c r="Q104" s="54">
        <f t="shared" si="5"/>
        <v>0.11641220581341262</v>
      </c>
      <c r="R104" s="53">
        <v>2715648</v>
      </c>
      <c r="S104" s="53">
        <v>27015471</v>
      </c>
      <c r="T104" s="53">
        <v>24299823</v>
      </c>
      <c r="U104" s="54">
        <f t="shared" si="6"/>
        <v>0.10052195647449567</v>
      </c>
      <c r="V104" s="53">
        <v>117380</v>
      </c>
      <c r="W104" s="53">
        <v>4144</v>
      </c>
      <c r="X104" s="54">
        <f t="shared" si="7"/>
        <v>0.10426047745590761</v>
      </c>
    </row>
    <row r="105" spans="1:24" s="1" customFormat="1" x14ac:dyDescent="0.2">
      <c r="A105">
        <v>103</v>
      </c>
      <c r="B105" t="s">
        <v>317</v>
      </c>
      <c r="C105" t="s">
        <v>253</v>
      </c>
      <c r="D105" t="s">
        <v>318</v>
      </c>
      <c r="E105" t="s">
        <v>126</v>
      </c>
      <c r="F105" s="28" t="s">
        <v>73</v>
      </c>
      <c r="G105" s="52" t="s">
        <v>74</v>
      </c>
      <c r="H105" s="53">
        <v>518</v>
      </c>
      <c r="I105" s="53">
        <v>42</v>
      </c>
      <c r="J105" s="53">
        <v>350</v>
      </c>
      <c r="K105" s="53">
        <v>-3792149</v>
      </c>
      <c r="L105" s="53">
        <v>703379851</v>
      </c>
      <c r="M105" s="53">
        <v>707172000</v>
      </c>
      <c r="N105" s="54">
        <f t="shared" si="4"/>
        <v>-5.3913244665861207E-3</v>
      </c>
      <c r="O105" s="53">
        <v>32414369</v>
      </c>
      <c r="P105" s="53">
        <v>399882</v>
      </c>
      <c r="Q105" s="54">
        <f t="shared" si="5"/>
        <v>3.8356292062201848E-2</v>
      </c>
      <c r="R105" s="53">
        <v>47037169</v>
      </c>
      <c r="S105" s="53">
        <v>551846391</v>
      </c>
      <c r="T105" s="53">
        <v>504809222</v>
      </c>
      <c r="U105" s="54">
        <f t="shared" si="6"/>
        <v>8.5235981909320843E-2</v>
      </c>
      <c r="V105" s="53"/>
      <c r="W105" s="53">
        <v>878</v>
      </c>
      <c r="X105" s="54">
        <f t="shared" si="7"/>
        <v>8.5234390886865477E-2</v>
      </c>
    </row>
    <row r="106" spans="1:24" s="1" customFormat="1" x14ac:dyDescent="0.2">
      <c r="A106">
        <v>251</v>
      </c>
      <c r="B106" t="s">
        <v>319</v>
      </c>
      <c r="C106" t="s">
        <v>79</v>
      </c>
      <c r="D106" t="s">
        <v>320</v>
      </c>
      <c r="E106" t="s">
        <v>321</v>
      </c>
      <c r="F106" s="28" t="s">
        <v>64</v>
      </c>
      <c r="G106" s="52" t="s">
        <v>74</v>
      </c>
      <c r="H106" s="53">
        <v>16</v>
      </c>
      <c r="I106" s="53">
        <v>0</v>
      </c>
      <c r="J106" s="53">
        <v>16</v>
      </c>
      <c r="K106" s="53"/>
      <c r="L106" s="53"/>
      <c r="M106" s="53"/>
      <c r="N106" s="54" t="str">
        <f t="shared" si="4"/>
        <v/>
      </c>
      <c r="O106" s="53"/>
      <c r="P106" s="53"/>
      <c r="Q106" s="54" t="str">
        <f t="shared" si="5"/>
        <v/>
      </c>
      <c r="R106" s="53">
        <v>0</v>
      </c>
      <c r="S106" s="53">
        <v>8091590</v>
      </c>
      <c r="T106" s="53">
        <v>8091590</v>
      </c>
      <c r="U106" s="54">
        <f t="shared" si="6"/>
        <v>0</v>
      </c>
      <c r="V106" s="53"/>
      <c r="W106" s="53"/>
      <c r="X106" s="54">
        <f t="shared" si="7"/>
        <v>0</v>
      </c>
    </row>
    <row r="107" spans="1:24" s="1" customFormat="1" x14ac:dyDescent="0.2">
      <c r="A107">
        <v>145</v>
      </c>
      <c r="B107" s="1" t="s">
        <v>408</v>
      </c>
      <c r="C107" t="s">
        <v>70</v>
      </c>
      <c r="D107" t="s">
        <v>320</v>
      </c>
      <c r="E107" t="s">
        <v>321</v>
      </c>
      <c r="F107" s="28" t="s">
        <v>73</v>
      </c>
      <c r="G107" s="52" t="s">
        <v>74</v>
      </c>
      <c r="H107" s="53">
        <v>2059</v>
      </c>
      <c r="I107" s="53">
        <v>89</v>
      </c>
      <c r="J107" s="53">
        <v>1279</v>
      </c>
      <c r="K107" s="53">
        <v>825864835</v>
      </c>
      <c r="L107" s="53">
        <v>2855283072</v>
      </c>
      <c r="M107" s="53">
        <v>2029418237</v>
      </c>
      <c r="N107" s="54">
        <f t="shared" si="4"/>
        <v>0.28924096636818503</v>
      </c>
      <c r="O107" s="53">
        <v>3169091</v>
      </c>
      <c r="P107" s="53">
        <v>133896</v>
      </c>
      <c r="Q107" s="54">
        <f t="shared" si="5"/>
        <v>0.28998212414723556</v>
      </c>
      <c r="R107" s="53">
        <v>825864835</v>
      </c>
      <c r="S107" s="53">
        <v>2855283072</v>
      </c>
      <c r="T107" s="53">
        <v>2029418237</v>
      </c>
      <c r="U107" s="54">
        <f t="shared" si="6"/>
        <v>0.28924096636818503</v>
      </c>
      <c r="V107" s="53">
        <v>3169091</v>
      </c>
      <c r="W107" s="53">
        <v>133896</v>
      </c>
      <c r="X107" s="54">
        <f t="shared" si="7"/>
        <v>0.28998212414723556</v>
      </c>
    </row>
    <row r="108" spans="1:24" s="1" customFormat="1" x14ac:dyDescent="0.2">
      <c r="A108">
        <v>107</v>
      </c>
      <c r="B108" t="s">
        <v>322</v>
      </c>
      <c r="C108" t="s">
        <v>67</v>
      </c>
      <c r="D108" t="s">
        <v>320</v>
      </c>
      <c r="E108" t="s">
        <v>321</v>
      </c>
      <c r="F108" s="28" t="s">
        <v>73</v>
      </c>
      <c r="G108" s="52" t="s">
        <v>74</v>
      </c>
      <c r="H108" s="53">
        <v>61</v>
      </c>
      <c r="I108" s="53">
        <v>28</v>
      </c>
      <c r="J108" s="53">
        <v>41</v>
      </c>
      <c r="K108" s="53">
        <v>-169321</v>
      </c>
      <c r="L108" s="53">
        <v>219939121</v>
      </c>
      <c r="M108" s="53">
        <v>220108442</v>
      </c>
      <c r="N108" s="54">
        <f t="shared" si="4"/>
        <v>-7.6985394517421941E-4</v>
      </c>
      <c r="O108" s="53">
        <v>2372288</v>
      </c>
      <c r="P108" s="53"/>
      <c r="Q108" s="54">
        <f t="shared" si="5"/>
        <v>9.9093744666968481E-3</v>
      </c>
      <c r="R108" s="53">
        <v>-1601353</v>
      </c>
      <c r="S108" s="53">
        <v>213202455</v>
      </c>
      <c r="T108" s="53">
        <v>214803808</v>
      </c>
      <c r="U108" s="54">
        <f t="shared" si="6"/>
        <v>-7.5109500967050309E-3</v>
      </c>
      <c r="V108" s="53">
        <v>2372288</v>
      </c>
      <c r="W108" s="53"/>
      <c r="X108" s="54">
        <f t="shared" si="7"/>
        <v>3.5761842471499551E-3</v>
      </c>
    </row>
    <row r="109" spans="1:24" s="1" customFormat="1" x14ac:dyDescent="0.2">
      <c r="A109">
        <v>121</v>
      </c>
      <c r="B109" t="s">
        <v>323</v>
      </c>
      <c r="C109" t="s">
        <v>67</v>
      </c>
      <c r="D109" t="s">
        <v>324</v>
      </c>
      <c r="E109" t="s">
        <v>324</v>
      </c>
      <c r="F109" s="28" t="s">
        <v>69</v>
      </c>
      <c r="G109" s="52" t="s">
        <v>65</v>
      </c>
      <c r="H109" s="53">
        <v>25</v>
      </c>
      <c r="I109" s="53">
        <v>7</v>
      </c>
      <c r="J109" s="53">
        <v>25</v>
      </c>
      <c r="K109" s="53">
        <v>2802066</v>
      </c>
      <c r="L109" s="53">
        <v>51102236</v>
      </c>
      <c r="M109" s="53">
        <v>48300170</v>
      </c>
      <c r="N109" s="54">
        <f t="shared" si="4"/>
        <v>5.4832551749790362E-2</v>
      </c>
      <c r="O109" s="53">
        <v>1018555</v>
      </c>
      <c r="P109" s="53"/>
      <c r="Q109" s="54">
        <f t="shared" si="5"/>
        <v>7.3303204473623582E-2</v>
      </c>
      <c r="R109" s="53">
        <v>5493402</v>
      </c>
      <c r="S109" s="53">
        <v>38887786</v>
      </c>
      <c r="T109" s="53">
        <v>33394384</v>
      </c>
      <c r="U109" s="54">
        <f t="shared" si="6"/>
        <v>0.14126291478769196</v>
      </c>
      <c r="V109" s="53">
        <v>663520</v>
      </c>
      <c r="W109" s="53"/>
      <c r="X109" s="54">
        <f t="shared" si="7"/>
        <v>0.15566924642134447</v>
      </c>
    </row>
    <row r="110" spans="1:24" s="1" customFormat="1" x14ac:dyDescent="0.2">
      <c r="A110">
        <v>124</v>
      </c>
      <c r="B110" t="s">
        <v>325</v>
      </c>
      <c r="C110" t="s">
        <v>61</v>
      </c>
      <c r="D110" t="s">
        <v>326</v>
      </c>
      <c r="E110" t="s">
        <v>327</v>
      </c>
      <c r="F110" s="28" t="s">
        <v>64</v>
      </c>
      <c r="G110" s="52" t="s">
        <v>65</v>
      </c>
      <c r="H110" s="53">
        <v>30</v>
      </c>
      <c r="I110" s="53">
        <v>5</v>
      </c>
      <c r="J110" s="53">
        <v>9</v>
      </c>
      <c r="K110" s="53">
        <v>1366158</v>
      </c>
      <c r="L110" s="53">
        <v>22049027</v>
      </c>
      <c r="M110" s="53">
        <v>20682869</v>
      </c>
      <c r="N110" s="54">
        <f t="shared" si="4"/>
        <v>6.1960013020075672E-2</v>
      </c>
      <c r="O110" s="53">
        <v>232442</v>
      </c>
      <c r="P110" s="53">
        <v>200432</v>
      </c>
      <c r="Q110" s="54">
        <f t="shared" si="5"/>
        <v>6.2750261214823855E-2</v>
      </c>
      <c r="R110" s="53">
        <v>1073889</v>
      </c>
      <c r="S110" s="53">
        <v>19327361</v>
      </c>
      <c r="T110" s="53">
        <v>18253472</v>
      </c>
      <c r="U110" s="54">
        <f t="shared" si="6"/>
        <v>5.5563146981111387E-2</v>
      </c>
      <c r="V110" s="53">
        <v>232442</v>
      </c>
      <c r="W110" s="53">
        <v>200432</v>
      </c>
      <c r="X110" s="54">
        <f t="shared" si="7"/>
        <v>5.6539373121498204E-2</v>
      </c>
    </row>
    <row r="111" spans="1:24" s="1" customFormat="1" x14ac:dyDescent="0.2">
      <c r="A111">
        <v>149</v>
      </c>
      <c r="B111" t="s">
        <v>328</v>
      </c>
      <c r="C111" t="s">
        <v>111</v>
      </c>
      <c r="D111" t="s">
        <v>329</v>
      </c>
      <c r="E111" t="s">
        <v>263</v>
      </c>
      <c r="F111" s="28" t="s">
        <v>64</v>
      </c>
      <c r="G111" s="52" t="s">
        <v>65</v>
      </c>
      <c r="H111" s="53">
        <v>28</v>
      </c>
      <c r="I111" s="53">
        <v>8</v>
      </c>
      <c r="J111" s="53">
        <v>20</v>
      </c>
      <c r="K111" s="53">
        <v>7183843</v>
      </c>
      <c r="L111" s="53">
        <v>38481636</v>
      </c>
      <c r="M111" s="53">
        <v>31297793</v>
      </c>
      <c r="N111" s="54">
        <f t="shared" si="4"/>
        <v>0.18668236974124489</v>
      </c>
      <c r="O111" s="53">
        <v>1706009</v>
      </c>
      <c r="P111" s="53">
        <v>1630972</v>
      </c>
      <c r="Q111" s="54">
        <f t="shared" si="5"/>
        <v>0.18062466710851058</v>
      </c>
      <c r="R111" s="53">
        <v>5511813</v>
      </c>
      <c r="S111" s="53">
        <v>24849756</v>
      </c>
      <c r="T111" s="53">
        <v>19337943</v>
      </c>
      <c r="U111" s="54">
        <f t="shared" si="6"/>
        <v>0.22180551792943157</v>
      </c>
      <c r="V111" s="53">
        <v>1125208</v>
      </c>
      <c r="W111" s="53">
        <v>1079704</v>
      </c>
      <c r="X111" s="54">
        <f t="shared" si="7"/>
        <v>0.21394897794661044</v>
      </c>
    </row>
    <row r="112" spans="1:24" s="1" customFormat="1" x14ac:dyDescent="0.2">
      <c r="A112">
        <v>135</v>
      </c>
      <c r="B112" t="s">
        <v>330</v>
      </c>
      <c r="C112" t="s">
        <v>331</v>
      </c>
      <c r="D112" t="s">
        <v>332</v>
      </c>
      <c r="E112" t="s">
        <v>283</v>
      </c>
      <c r="F112" s="28" t="s">
        <v>73</v>
      </c>
      <c r="G112" s="52" t="s">
        <v>74</v>
      </c>
      <c r="H112" s="53">
        <v>93</v>
      </c>
      <c r="I112" s="53">
        <v>18</v>
      </c>
      <c r="J112" s="53">
        <v>89</v>
      </c>
      <c r="K112" s="53"/>
      <c r="L112" s="53"/>
      <c r="M112" s="53"/>
      <c r="N112" s="54" t="str">
        <f t="shared" si="4"/>
        <v/>
      </c>
      <c r="O112" s="53"/>
      <c r="P112" s="53"/>
      <c r="Q112" s="54" t="str">
        <f t="shared" si="5"/>
        <v/>
      </c>
      <c r="R112" s="53">
        <v>2667879</v>
      </c>
      <c r="S112" s="53">
        <v>171178365</v>
      </c>
      <c r="T112" s="53">
        <v>168510486</v>
      </c>
      <c r="U112" s="54">
        <f t="shared" si="6"/>
        <v>1.5585374939175287E-2</v>
      </c>
      <c r="V112" s="53">
        <v>5493795</v>
      </c>
      <c r="W112" s="53">
        <v>92827</v>
      </c>
      <c r="X112" s="54">
        <f t="shared" si="7"/>
        <v>4.5671298749050217E-2</v>
      </c>
    </row>
    <row r="113" spans="1:24" s="1" customFormat="1" x14ac:dyDescent="0.2">
      <c r="A113">
        <v>99</v>
      </c>
      <c r="B113" t="s">
        <v>333</v>
      </c>
      <c r="C113" t="s">
        <v>96</v>
      </c>
      <c r="D113" t="s">
        <v>334</v>
      </c>
      <c r="E113" t="s">
        <v>335</v>
      </c>
      <c r="F113" s="28" t="s">
        <v>73</v>
      </c>
      <c r="G113" s="52" t="s">
        <v>65</v>
      </c>
      <c r="H113" s="53">
        <v>25</v>
      </c>
      <c r="I113" s="53">
        <v>2</v>
      </c>
      <c r="J113" s="53">
        <v>21</v>
      </c>
      <c r="K113" s="53">
        <v>-237153</v>
      </c>
      <c r="L113" s="53">
        <v>15481837</v>
      </c>
      <c r="M113" s="53">
        <v>15718990</v>
      </c>
      <c r="N113" s="54">
        <f t="shared" si="4"/>
        <v>-1.5318143447705851E-2</v>
      </c>
      <c r="O113" s="53">
        <v>1591010</v>
      </c>
      <c r="P113" s="53"/>
      <c r="Q113" s="54">
        <f t="shared" si="5"/>
        <v>7.9298842190760568E-2</v>
      </c>
      <c r="R113" s="53">
        <v>886950</v>
      </c>
      <c r="S113" s="53">
        <v>13378354</v>
      </c>
      <c r="T113" s="53">
        <v>12491404</v>
      </c>
      <c r="U113" s="54">
        <f t="shared" si="6"/>
        <v>6.6297393535856508E-2</v>
      </c>
      <c r="V113" s="53">
        <v>1591010</v>
      </c>
      <c r="W113" s="53"/>
      <c r="X113" s="54">
        <f t="shared" si="7"/>
        <v>0.16553542288102555</v>
      </c>
    </row>
    <row r="114" spans="1:24" s="1" customFormat="1" x14ac:dyDescent="0.2">
      <c r="A114">
        <v>129</v>
      </c>
      <c r="B114" t="s">
        <v>336</v>
      </c>
      <c r="C114" t="s">
        <v>67</v>
      </c>
      <c r="D114" t="s">
        <v>337</v>
      </c>
      <c r="E114" t="s">
        <v>286</v>
      </c>
      <c r="F114" s="28" t="s">
        <v>73</v>
      </c>
      <c r="G114" s="52" t="s">
        <v>65</v>
      </c>
      <c r="H114" s="53">
        <v>16</v>
      </c>
      <c r="I114" s="53">
        <v>4</v>
      </c>
      <c r="J114" s="53">
        <v>16</v>
      </c>
      <c r="K114" s="53">
        <v>-664011</v>
      </c>
      <c r="L114" s="53">
        <v>17385253</v>
      </c>
      <c r="M114" s="53">
        <v>18049264</v>
      </c>
      <c r="N114" s="54">
        <f t="shared" si="4"/>
        <v>-3.8193922170704102E-2</v>
      </c>
      <c r="O114" s="53">
        <v>804075</v>
      </c>
      <c r="P114" s="53"/>
      <c r="Q114" s="54">
        <f t="shared" si="5"/>
        <v>7.7003394517928311E-3</v>
      </c>
      <c r="R114" s="53">
        <v>-99997</v>
      </c>
      <c r="S114" s="53">
        <v>14557100</v>
      </c>
      <c r="T114" s="53">
        <v>14657097</v>
      </c>
      <c r="U114" s="54">
        <f t="shared" si="6"/>
        <v>-6.8692940214740575E-3</v>
      </c>
      <c r="V114" s="53">
        <v>804075</v>
      </c>
      <c r="W114" s="53"/>
      <c r="X114" s="54">
        <f t="shared" si="7"/>
        <v>4.5834905207446694E-2</v>
      </c>
    </row>
    <row r="115" spans="1:24" s="1" customFormat="1" x14ac:dyDescent="0.2">
      <c r="A115">
        <v>161</v>
      </c>
      <c r="B115" t="s">
        <v>338</v>
      </c>
      <c r="C115" t="s">
        <v>67</v>
      </c>
      <c r="D115" t="s">
        <v>339</v>
      </c>
      <c r="E115" t="s">
        <v>238</v>
      </c>
      <c r="F115" s="28" t="s">
        <v>73</v>
      </c>
      <c r="G115" s="52" t="s">
        <v>65</v>
      </c>
      <c r="H115" s="53">
        <v>37</v>
      </c>
      <c r="I115" s="53">
        <v>8</v>
      </c>
      <c r="J115" s="53">
        <v>37</v>
      </c>
      <c r="K115" s="53">
        <v>6981231</v>
      </c>
      <c r="L115" s="53">
        <v>109773528</v>
      </c>
      <c r="M115" s="53">
        <v>102792297</v>
      </c>
      <c r="N115" s="54">
        <f t="shared" si="4"/>
        <v>6.3596671503534083E-2</v>
      </c>
      <c r="O115" s="53">
        <v>2371873</v>
      </c>
      <c r="P115" s="53"/>
      <c r="Q115" s="54">
        <f t="shared" si="5"/>
        <v>8.34015832713461E-2</v>
      </c>
      <c r="R115" s="53">
        <v>3044264</v>
      </c>
      <c r="S115" s="53">
        <v>73377676</v>
      </c>
      <c r="T115" s="53">
        <v>70333412</v>
      </c>
      <c r="U115" s="54">
        <f t="shared" si="6"/>
        <v>4.1487604486138266E-2</v>
      </c>
      <c r="V115" s="53">
        <v>2371873</v>
      </c>
      <c r="W115" s="53">
        <v>49720</v>
      </c>
      <c r="X115" s="54">
        <f t="shared" si="7"/>
        <v>7.0844210570811444E-2</v>
      </c>
    </row>
    <row r="116" spans="1:24" s="1" customFormat="1" x14ac:dyDescent="0.2">
      <c r="A116">
        <v>132</v>
      </c>
      <c r="B116" t="s">
        <v>340</v>
      </c>
      <c r="C116" t="s">
        <v>111</v>
      </c>
      <c r="D116" t="s">
        <v>341</v>
      </c>
      <c r="E116" t="s">
        <v>263</v>
      </c>
      <c r="F116" s="28" t="s">
        <v>64</v>
      </c>
      <c r="G116" s="52" t="s">
        <v>74</v>
      </c>
      <c r="H116" s="53">
        <v>489</v>
      </c>
      <c r="I116" s="53">
        <v>50</v>
      </c>
      <c r="J116" s="53">
        <v>465</v>
      </c>
      <c r="K116" s="53">
        <v>49978508</v>
      </c>
      <c r="L116" s="53">
        <v>869690039</v>
      </c>
      <c r="M116" s="53">
        <v>819711531</v>
      </c>
      <c r="N116" s="54">
        <f t="shared" si="4"/>
        <v>5.7467035103066187E-2</v>
      </c>
      <c r="O116" s="53">
        <v>28510257</v>
      </c>
      <c r="P116" s="53">
        <v>50896780</v>
      </c>
      <c r="Q116" s="54">
        <f t="shared" si="5"/>
        <v>3.0719189386684415E-2</v>
      </c>
      <c r="R116" s="53">
        <v>42798932</v>
      </c>
      <c r="S116" s="53">
        <v>815444020</v>
      </c>
      <c r="T116" s="53">
        <v>772645088</v>
      </c>
      <c r="U116" s="54">
        <f t="shared" si="6"/>
        <v>5.2485432415090863E-2</v>
      </c>
      <c r="V116" s="53">
        <v>28510256</v>
      </c>
      <c r="W116" s="53">
        <v>50896780</v>
      </c>
      <c r="X116" s="54">
        <f t="shared" si="7"/>
        <v>2.4186627854706193E-2</v>
      </c>
    </row>
    <row r="117" spans="1:24" s="1" customFormat="1" x14ac:dyDescent="0.2">
      <c r="A117">
        <v>74</v>
      </c>
      <c r="B117" t="s">
        <v>342</v>
      </c>
      <c r="C117" t="s">
        <v>219</v>
      </c>
      <c r="D117" t="s">
        <v>343</v>
      </c>
      <c r="E117" t="s">
        <v>344</v>
      </c>
      <c r="F117" s="28" t="s">
        <v>73</v>
      </c>
      <c r="G117" s="52" t="s">
        <v>74</v>
      </c>
      <c r="H117" s="53">
        <v>97</v>
      </c>
      <c r="I117" s="53">
        <v>15</v>
      </c>
      <c r="J117" s="53">
        <v>68</v>
      </c>
      <c r="K117" s="53">
        <v>6248579</v>
      </c>
      <c r="L117" s="53">
        <v>126736917</v>
      </c>
      <c r="M117" s="53">
        <v>120488338</v>
      </c>
      <c r="N117" s="54">
        <f t="shared" si="4"/>
        <v>4.9303542708080864E-2</v>
      </c>
      <c r="O117" s="53">
        <v>1544193</v>
      </c>
      <c r="P117" s="53">
        <v>199169</v>
      </c>
      <c r="Q117" s="54">
        <f t="shared" si="5"/>
        <v>5.9195020997245815E-2</v>
      </c>
      <c r="R117" s="53">
        <v>2386048</v>
      </c>
      <c r="S117" s="53">
        <v>106914521</v>
      </c>
      <c r="T117" s="53">
        <v>104528473</v>
      </c>
      <c r="U117" s="54">
        <f t="shared" si="6"/>
        <v>2.2317342655447148E-2</v>
      </c>
      <c r="V117" s="53">
        <v>1544193</v>
      </c>
      <c r="W117" s="53">
        <v>199169</v>
      </c>
      <c r="X117" s="54">
        <f t="shared" si="7"/>
        <v>3.4400850447111143E-2</v>
      </c>
    </row>
    <row r="118" spans="1:24" s="1" customFormat="1" x14ac:dyDescent="0.2">
      <c r="A118">
        <v>171</v>
      </c>
      <c r="B118" t="s">
        <v>345</v>
      </c>
      <c r="C118" t="s">
        <v>70</v>
      </c>
      <c r="D118" t="s">
        <v>346</v>
      </c>
      <c r="E118" t="s">
        <v>244</v>
      </c>
      <c r="F118" s="28" t="s">
        <v>73</v>
      </c>
      <c r="G118" s="52" t="s">
        <v>65</v>
      </c>
      <c r="H118" s="53">
        <v>25</v>
      </c>
      <c r="I118" s="53">
        <v>6</v>
      </c>
      <c r="J118" s="53">
        <v>13</v>
      </c>
      <c r="K118" s="53">
        <v>602113</v>
      </c>
      <c r="L118" s="53">
        <v>20178889</v>
      </c>
      <c r="M118" s="53">
        <v>19576776</v>
      </c>
      <c r="N118" s="54">
        <f t="shared" si="4"/>
        <v>2.9838758714615062E-2</v>
      </c>
      <c r="O118" s="53">
        <v>128785</v>
      </c>
      <c r="P118" s="53"/>
      <c r="Q118" s="54">
        <f t="shared" si="5"/>
        <v>3.5991221840571207E-2</v>
      </c>
      <c r="R118" s="53">
        <v>602113</v>
      </c>
      <c r="S118" s="53">
        <v>20178889</v>
      </c>
      <c r="T118" s="53">
        <v>19576776</v>
      </c>
      <c r="U118" s="54">
        <f t="shared" si="6"/>
        <v>2.9838758714615062E-2</v>
      </c>
      <c r="V118" s="53">
        <v>128785</v>
      </c>
      <c r="W118" s="53"/>
      <c r="X118" s="54">
        <f t="shared" si="7"/>
        <v>3.5991221840571207E-2</v>
      </c>
    </row>
    <row r="119" spans="1:24" s="1" customFormat="1" x14ac:dyDescent="0.2">
      <c r="A119">
        <v>86</v>
      </c>
      <c r="B119" t="s">
        <v>347</v>
      </c>
      <c r="C119" t="s">
        <v>189</v>
      </c>
      <c r="D119" t="s">
        <v>348</v>
      </c>
      <c r="E119" t="s">
        <v>126</v>
      </c>
      <c r="F119" s="28" t="s">
        <v>73</v>
      </c>
      <c r="G119" s="52" t="s">
        <v>74</v>
      </c>
      <c r="H119" s="53">
        <v>426</v>
      </c>
      <c r="I119" s="53">
        <v>50</v>
      </c>
      <c r="J119" s="53">
        <v>358</v>
      </c>
      <c r="K119" s="53">
        <v>31329033</v>
      </c>
      <c r="L119" s="53">
        <v>1661908832</v>
      </c>
      <c r="M119" s="53">
        <v>1630579799</v>
      </c>
      <c r="N119" s="54">
        <f t="shared" si="4"/>
        <v>1.8851234434019783E-2</v>
      </c>
      <c r="O119" s="53">
        <v>46321852</v>
      </c>
      <c r="P119" s="53"/>
      <c r="Q119" s="54">
        <f t="shared" si="5"/>
        <v>4.545690797344324E-2</v>
      </c>
      <c r="R119" s="53">
        <v>81558018</v>
      </c>
      <c r="S119" s="53">
        <v>646123142</v>
      </c>
      <c r="T119" s="53">
        <v>564565124</v>
      </c>
      <c r="U119" s="54">
        <f t="shared" si="6"/>
        <v>0.12622674022717484</v>
      </c>
      <c r="V119" s="53">
        <v>37307879</v>
      </c>
      <c r="W119" s="53"/>
      <c r="X119" s="54">
        <f t="shared" si="7"/>
        <v>0.17392522924416684</v>
      </c>
    </row>
    <row r="120" spans="1:24" s="1" customFormat="1" x14ac:dyDescent="0.2">
      <c r="A120">
        <v>49</v>
      </c>
      <c r="B120" t="s">
        <v>349</v>
      </c>
      <c r="C120" t="s">
        <v>67</v>
      </c>
      <c r="D120" t="s">
        <v>350</v>
      </c>
      <c r="E120" t="s">
        <v>257</v>
      </c>
      <c r="F120" s="28" t="s">
        <v>73</v>
      </c>
      <c r="G120" s="52" t="s">
        <v>74</v>
      </c>
      <c r="H120" s="53">
        <v>60</v>
      </c>
      <c r="I120" s="53">
        <v>0</v>
      </c>
      <c r="J120" s="53">
        <v>55</v>
      </c>
      <c r="K120" s="53"/>
      <c r="L120" s="53"/>
      <c r="M120" s="53"/>
      <c r="N120" s="54" t="str">
        <f t="shared" si="4"/>
        <v/>
      </c>
      <c r="O120" s="53"/>
      <c r="P120" s="53"/>
      <c r="Q120" s="54" t="str">
        <f t="shared" si="5"/>
        <v/>
      </c>
      <c r="R120" s="53">
        <v>-1839854</v>
      </c>
      <c r="S120" s="53">
        <v>240694495</v>
      </c>
      <c r="T120" s="53">
        <v>242534349</v>
      </c>
      <c r="U120" s="54">
        <f t="shared" si="6"/>
        <v>-7.6439388445506407E-3</v>
      </c>
      <c r="V120" s="53">
        <v>13466220</v>
      </c>
      <c r="W120" s="53"/>
      <c r="X120" s="54">
        <f t="shared" si="7"/>
        <v>4.5744150507288271E-2</v>
      </c>
    </row>
    <row r="121" spans="1:24" s="1" customFormat="1" x14ac:dyDescent="0.2">
      <c r="A121">
        <v>10</v>
      </c>
      <c r="B121" t="s">
        <v>351</v>
      </c>
      <c r="C121" t="s">
        <v>131</v>
      </c>
      <c r="D121" t="s">
        <v>350</v>
      </c>
      <c r="E121" t="s">
        <v>257</v>
      </c>
      <c r="F121" s="28" t="s">
        <v>73</v>
      </c>
      <c r="G121" s="52" t="s">
        <v>74</v>
      </c>
      <c r="H121" s="53">
        <v>254</v>
      </c>
      <c r="I121" s="53">
        <v>0</v>
      </c>
      <c r="J121" s="53">
        <v>15</v>
      </c>
      <c r="K121" s="53">
        <v>-3552234</v>
      </c>
      <c r="L121" s="53">
        <v>28434968</v>
      </c>
      <c r="M121" s="53">
        <v>31987202</v>
      </c>
      <c r="N121" s="54">
        <f t="shared" si="4"/>
        <v>-0.12492484605574376</v>
      </c>
      <c r="O121" s="53">
        <v>38945</v>
      </c>
      <c r="P121" s="53"/>
      <c r="Q121" s="54">
        <f t="shared" si="5"/>
        <v>-0.12338623778193043</v>
      </c>
      <c r="R121" s="53">
        <v>-3552234</v>
      </c>
      <c r="S121" s="53">
        <v>28434968</v>
      </c>
      <c r="T121" s="53">
        <v>31987202</v>
      </c>
      <c r="U121" s="54">
        <f t="shared" si="6"/>
        <v>-0.12492484605574376</v>
      </c>
      <c r="V121" s="53">
        <v>38945</v>
      </c>
      <c r="W121" s="53"/>
      <c r="X121" s="54">
        <f t="shared" si="7"/>
        <v>-0.12338623778193043</v>
      </c>
    </row>
    <row r="122" spans="1:24" s="1" customFormat="1" x14ac:dyDescent="0.2">
      <c r="A122">
        <v>151</v>
      </c>
      <c r="B122" t="s">
        <v>352</v>
      </c>
      <c r="C122" t="s">
        <v>219</v>
      </c>
      <c r="D122" t="s">
        <v>350</v>
      </c>
      <c r="E122" t="s">
        <v>257</v>
      </c>
      <c r="F122" s="28" t="s">
        <v>73</v>
      </c>
      <c r="G122" s="52" t="s">
        <v>74</v>
      </c>
      <c r="H122" s="53">
        <v>480</v>
      </c>
      <c r="I122" s="53">
        <v>26</v>
      </c>
      <c r="J122" s="53">
        <v>480</v>
      </c>
      <c r="K122" s="53">
        <v>29765644</v>
      </c>
      <c r="L122" s="53">
        <v>819031506</v>
      </c>
      <c r="M122" s="53">
        <v>789265862</v>
      </c>
      <c r="N122" s="54">
        <f t="shared" si="4"/>
        <v>3.6342489613580262E-2</v>
      </c>
      <c r="O122" s="53">
        <v>23931404</v>
      </c>
      <c r="P122" s="53">
        <v>895670</v>
      </c>
      <c r="Q122" s="54">
        <f t="shared" si="5"/>
        <v>6.2637842511955838E-2</v>
      </c>
      <c r="R122" s="53">
        <v>13828991</v>
      </c>
      <c r="S122" s="53">
        <v>799339574</v>
      </c>
      <c r="T122" s="53">
        <v>785510583</v>
      </c>
      <c r="U122" s="54">
        <f t="shared" si="6"/>
        <v>1.7300520892263492E-2</v>
      </c>
      <c r="V122" s="53">
        <v>23931404</v>
      </c>
      <c r="W122" s="53">
        <v>895670</v>
      </c>
      <c r="X122" s="54">
        <f t="shared" si="7"/>
        <v>4.4778360934763818E-2</v>
      </c>
    </row>
    <row r="123" spans="1:24" s="1" customFormat="1" x14ac:dyDescent="0.2">
      <c r="A123">
        <v>141</v>
      </c>
      <c r="B123" t="s">
        <v>353</v>
      </c>
      <c r="C123" t="s">
        <v>131</v>
      </c>
      <c r="D123" t="s">
        <v>350</v>
      </c>
      <c r="E123" t="s">
        <v>257</v>
      </c>
      <c r="F123" s="28" t="s">
        <v>73</v>
      </c>
      <c r="G123" s="52" t="s">
        <v>74</v>
      </c>
      <c r="H123" s="53">
        <v>401</v>
      </c>
      <c r="I123" s="53">
        <v>40</v>
      </c>
      <c r="J123" s="53">
        <v>226</v>
      </c>
      <c r="K123" s="53">
        <v>-66013247</v>
      </c>
      <c r="L123" s="53">
        <v>308679578</v>
      </c>
      <c r="M123" s="53">
        <v>374692825</v>
      </c>
      <c r="N123" s="54">
        <f t="shared" si="4"/>
        <v>-0.21385686551638347</v>
      </c>
      <c r="O123" s="53">
        <v>297402</v>
      </c>
      <c r="P123" s="53"/>
      <c r="Q123" s="54">
        <f t="shared" si="5"/>
        <v>-0.21268848248824232</v>
      </c>
      <c r="R123" s="53">
        <v>-61611053</v>
      </c>
      <c r="S123" s="53">
        <v>284090898</v>
      </c>
      <c r="T123" s="53">
        <v>345701951</v>
      </c>
      <c r="U123" s="54">
        <f t="shared" si="6"/>
        <v>-0.21687091502664052</v>
      </c>
      <c r="V123" s="53">
        <v>297402</v>
      </c>
      <c r="W123" s="53"/>
      <c r="X123" s="54">
        <f t="shared" si="7"/>
        <v>-0.21559835970748445</v>
      </c>
    </row>
    <row r="124" spans="1:24" s="1" customFormat="1" x14ac:dyDescent="0.2">
      <c r="A124">
        <v>163</v>
      </c>
      <c r="B124" t="s">
        <v>354</v>
      </c>
      <c r="C124" t="s">
        <v>128</v>
      </c>
      <c r="D124" t="s">
        <v>350</v>
      </c>
      <c r="E124" t="s">
        <v>257</v>
      </c>
      <c r="F124" s="28" t="s">
        <v>73</v>
      </c>
      <c r="G124" s="52" t="s">
        <v>74</v>
      </c>
      <c r="H124" s="53">
        <v>546</v>
      </c>
      <c r="I124" s="53">
        <v>40</v>
      </c>
      <c r="J124" s="53">
        <v>406</v>
      </c>
      <c r="K124" s="53"/>
      <c r="L124" s="53"/>
      <c r="M124" s="53"/>
      <c r="N124" s="54" t="str">
        <f t="shared" si="4"/>
        <v/>
      </c>
      <c r="O124" s="53"/>
      <c r="P124" s="53"/>
      <c r="Q124" s="54" t="str">
        <f t="shared" si="5"/>
        <v/>
      </c>
      <c r="R124" s="53">
        <v>-750984</v>
      </c>
      <c r="S124" s="53">
        <v>670364901</v>
      </c>
      <c r="T124" s="53">
        <v>671115885</v>
      </c>
      <c r="U124" s="54">
        <f t="shared" si="6"/>
        <v>-1.1202615156010382E-3</v>
      </c>
      <c r="V124" s="53">
        <v>500075</v>
      </c>
      <c r="W124" s="53">
        <v>109218</v>
      </c>
      <c r="X124" s="54">
        <f t="shared" si="7"/>
        <v>-5.3680995861080691E-4</v>
      </c>
    </row>
    <row r="125" spans="1:24" s="1" customFormat="1" x14ac:dyDescent="0.2">
      <c r="A125">
        <v>22</v>
      </c>
      <c r="B125" t="s">
        <v>355</v>
      </c>
      <c r="C125" t="s">
        <v>67</v>
      </c>
      <c r="D125" t="s">
        <v>356</v>
      </c>
      <c r="E125" t="s">
        <v>357</v>
      </c>
      <c r="F125" s="28" t="s">
        <v>73</v>
      </c>
      <c r="G125" s="52" t="s">
        <v>65</v>
      </c>
      <c r="H125" s="53">
        <v>25</v>
      </c>
      <c r="I125" s="53">
        <v>0</v>
      </c>
      <c r="J125" s="53">
        <v>25</v>
      </c>
      <c r="K125" s="53">
        <v>-2496040</v>
      </c>
      <c r="L125" s="53">
        <v>40050042</v>
      </c>
      <c r="M125" s="53">
        <v>42546082</v>
      </c>
      <c r="N125" s="54">
        <f t="shared" si="4"/>
        <v>-6.2323030772352246E-2</v>
      </c>
      <c r="O125" s="53">
        <v>3680161</v>
      </c>
      <c r="P125" s="53">
        <v>1117832</v>
      </c>
      <c r="Q125" s="54">
        <f t="shared" si="5"/>
        <v>1.5158630752297216E-3</v>
      </c>
      <c r="R125" s="53">
        <v>-2496040</v>
      </c>
      <c r="S125" s="53">
        <v>40050042</v>
      </c>
      <c r="T125" s="53">
        <v>42546082</v>
      </c>
      <c r="U125" s="54">
        <f t="shared" si="6"/>
        <v>-6.2323030772352246E-2</v>
      </c>
      <c r="V125" s="53">
        <v>3680161</v>
      </c>
      <c r="W125" s="53">
        <v>1117832</v>
      </c>
      <c r="X125" s="54">
        <f t="shared" si="7"/>
        <v>1.5158630752297216E-3</v>
      </c>
    </row>
    <row r="126" spans="1:24" s="1" customFormat="1" x14ac:dyDescent="0.2">
      <c r="A126">
        <v>260</v>
      </c>
      <c r="B126" t="s">
        <v>358</v>
      </c>
      <c r="C126" t="s">
        <v>96</v>
      </c>
      <c r="D126" t="s">
        <v>359</v>
      </c>
      <c r="E126" t="s">
        <v>360</v>
      </c>
      <c r="F126" s="28" t="s">
        <v>73</v>
      </c>
      <c r="G126" s="52" t="s">
        <v>74</v>
      </c>
      <c r="H126" s="53">
        <v>16</v>
      </c>
      <c r="I126" s="53">
        <v>0</v>
      </c>
      <c r="J126" s="53">
        <v>16</v>
      </c>
      <c r="K126" s="53">
        <v>935533</v>
      </c>
      <c r="L126" s="53">
        <v>14871028</v>
      </c>
      <c r="M126" s="53">
        <v>13935495</v>
      </c>
      <c r="N126" s="54">
        <f t="shared" si="4"/>
        <v>6.290977328534382E-2</v>
      </c>
      <c r="O126" s="53">
        <v>14702</v>
      </c>
      <c r="P126" s="53"/>
      <c r="Q126" s="54">
        <f t="shared" si="5"/>
        <v>6.3835297294791718E-2</v>
      </c>
      <c r="R126" s="53">
        <v>3474801</v>
      </c>
      <c r="S126" s="53">
        <v>11177577</v>
      </c>
      <c r="T126" s="53">
        <v>7702776</v>
      </c>
      <c r="U126" s="54">
        <f t="shared" si="6"/>
        <v>0.31087247262980161</v>
      </c>
      <c r="V126" s="53">
        <v>14701</v>
      </c>
      <c r="W126" s="53"/>
      <c r="X126" s="54">
        <f t="shared" si="7"/>
        <v>0.3117776381179953</v>
      </c>
    </row>
    <row r="127" spans="1:24" s="1" customFormat="1" x14ac:dyDescent="0.2">
      <c r="A127">
        <v>106</v>
      </c>
      <c r="B127" t="s">
        <v>361</v>
      </c>
      <c r="C127" t="s">
        <v>96</v>
      </c>
      <c r="D127" t="s">
        <v>359</v>
      </c>
      <c r="E127" t="s">
        <v>360</v>
      </c>
      <c r="F127" s="28" t="s">
        <v>73</v>
      </c>
      <c r="G127" s="52" t="s">
        <v>65</v>
      </c>
      <c r="H127" s="53">
        <v>26</v>
      </c>
      <c r="I127" s="53">
        <v>10</v>
      </c>
      <c r="J127" s="53">
        <v>26</v>
      </c>
      <c r="K127" s="53">
        <v>12599492</v>
      </c>
      <c r="L127" s="53">
        <v>77305863</v>
      </c>
      <c r="M127" s="53">
        <v>64706371</v>
      </c>
      <c r="N127" s="54">
        <f t="shared" si="4"/>
        <v>0.16298236008308969</v>
      </c>
      <c r="O127" s="53">
        <v>194190</v>
      </c>
      <c r="P127" s="53"/>
      <c r="Q127" s="54">
        <f t="shared" si="5"/>
        <v>0.16507965484875217</v>
      </c>
      <c r="R127" s="53">
        <v>12500386</v>
      </c>
      <c r="S127" s="53">
        <v>77205123</v>
      </c>
      <c r="T127" s="53">
        <v>64704737</v>
      </c>
      <c r="U127" s="54">
        <f t="shared" si="6"/>
        <v>0.16191135399136661</v>
      </c>
      <c r="V127" s="53">
        <v>194190</v>
      </c>
      <c r="W127" s="53"/>
      <c r="X127" s="54">
        <f t="shared" si="7"/>
        <v>0.16401406560288204</v>
      </c>
    </row>
    <row r="128" spans="1:24" s="1" customFormat="1" x14ac:dyDescent="0.2">
      <c r="A128">
        <v>156</v>
      </c>
      <c r="B128" t="s">
        <v>362</v>
      </c>
      <c r="C128" t="s">
        <v>96</v>
      </c>
      <c r="D128" t="s">
        <v>363</v>
      </c>
      <c r="E128" t="s">
        <v>260</v>
      </c>
      <c r="F128" s="28" t="s">
        <v>73</v>
      </c>
      <c r="G128" s="52" t="s">
        <v>65</v>
      </c>
      <c r="H128" s="53">
        <v>25</v>
      </c>
      <c r="I128" s="53">
        <v>0</v>
      </c>
      <c r="J128" s="53">
        <v>25</v>
      </c>
      <c r="K128" s="53">
        <v>2333495</v>
      </c>
      <c r="L128" s="53">
        <v>12901695</v>
      </c>
      <c r="M128" s="53">
        <v>10568200</v>
      </c>
      <c r="N128" s="54">
        <f t="shared" si="4"/>
        <v>0.18086732014669391</v>
      </c>
      <c r="O128" s="53">
        <v>808</v>
      </c>
      <c r="P128" s="53"/>
      <c r="Q128" s="54">
        <f t="shared" si="5"/>
        <v>0.18091861710863388</v>
      </c>
      <c r="R128" s="53">
        <v>3100273</v>
      </c>
      <c r="S128" s="53">
        <v>10499154</v>
      </c>
      <c r="T128" s="53">
        <v>7398881</v>
      </c>
      <c r="U128" s="54">
        <f t="shared" si="6"/>
        <v>0.29528788700499109</v>
      </c>
      <c r="V128" s="53"/>
      <c r="W128" s="53"/>
      <c r="X128" s="54">
        <f t="shared" si="7"/>
        <v>0.29528788700499109</v>
      </c>
    </row>
    <row r="129" spans="1:24" s="1" customFormat="1" x14ac:dyDescent="0.2">
      <c r="A129">
        <v>72</v>
      </c>
      <c r="B129" t="s">
        <v>364</v>
      </c>
      <c r="C129" t="s">
        <v>167</v>
      </c>
      <c r="D129" t="s">
        <v>365</v>
      </c>
      <c r="E129" t="s">
        <v>366</v>
      </c>
      <c r="F129" s="28" t="s">
        <v>73</v>
      </c>
      <c r="G129" s="52" t="s">
        <v>65</v>
      </c>
      <c r="H129" s="53">
        <v>25</v>
      </c>
      <c r="I129" s="53">
        <v>1</v>
      </c>
      <c r="J129" s="53">
        <v>16</v>
      </c>
      <c r="K129" s="53">
        <v>2178960</v>
      </c>
      <c r="L129" s="53">
        <v>19111960</v>
      </c>
      <c r="M129" s="53">
        <v>16933000</v>
      </c>
      <c r="N129" s="54">
        <f t="shared" si="4"/>
        <v>0.11401028465944885</v>
      </c>
      <c r="O129" s="53">
        <v>980000</v>
      </c>
      <c r="P129" s="53"/>
      <c r="Q129" s="54">
        <f t="shared" si="5"/>
        <v>0.15722507908636091</v>
      </c>
      <c r="R129" s="53">
        <v>2178960</v>
      </c>
      <c r="S129" s="53">
        <v>19111960</v>
      </c>
      <c r="T129" s="53">
        <v>16933000</v>
      </c>
      <c r="U129" s="54">
        <f t="shared" si="6"/>
        <v>0.11401028465944885</v>
      </c>
      <c r="V129" s="53">
        <v>980000</v>
      </c>
      <c r="W129" s="53"/>
      <c r="X129" s="54">
        <f t="shared" si="7"/>
        <v>0.15722507908636091</v>
      </c>
    </row>
    <row r="130" spans="1:24" s="1" customFormat="1" x14ac:dyDescent="0.2">
      <c r="A130">
        <v>1</v>
      </c>
      <c r="B130" t="s">
        <v>367</v>
      </c>
      <c r="C130" t="s">
        <v>206</v>
      </c>
      <c r="D130" t="s">
        <v>368</v>
      </c>
      <c r="E130" t="s">
        <v>215</v>
      </c>
      <c r="F130" s="28" t="s">
        <v>64</v>
      </c>
      <c r="G130" s="52" t="s">
        <v>65</v>
      </c>
      <c r="H130" s="53">
        <v>20</v>
      </c>
      <c r="I130" s="53">
        <v>1</v>
      </c>
      <c r="J130" s="53">
        <v>20</v>
      </c>
      <c r="K130" s="53">
        <v>671695</v>
      </c>
      <c r="L130" s="53">
        <v>11910067</v>
      </c>
      <c r="M130" s="53">
        <v>11238372</v>
      </c>
      <c r="N130" s="54">
        <f t="shared" si="4"/>
        <v>5.639724780725415E-2</v>
      </c>
      <c r="O130" s="53">
        <v>97877</v>
      </c>
      <c r="P130" s="53"/>
      <c r="Q130" s="54">
        <f t="shared" si="5"/>
        <v>6.4088573364432744E-2</v>
      </c>
      <c r="R130" s="53">
        <v>668630</v>
      </c>
      <c r="S130" s="53">
        <v>7198018</v>
      </c>
      <c r="T130" s="53">
        <v>6529388</v>
      </c>
      <c r="U130" s="54">
        <f t="shared" si="6"/>
        <v>9.2890848564146408E-2</v>
      </c>
      <c r="V130" s="53">
        <v>97876</v>
      </c>
      <c r="W130" s="53"/>
      <c r="X130" s="54">
        <f t="shared" si="7"/>
        <v>0.10505991452178444</v>
      </c>
    </row>
    <row r="131" spans="1:24" s="1" customFormat="1" x14ac:dyDescent="0.2">
      <c r="A131">
        <v>167</v>
      </c>
      <c r="B131" t="s">
        <v>369</v>
      </c>
      <c r="C131" t="s">
        <v>61</v>
      </c>
      <c r="D131" t="s">
        <v>370</v>
      </c>
      <c r="E131" t="s">
        <v>94</v>
      </c>
      <c r="F131" s="28" t="s">
        <v>64</v>
      </c>
      <c r="G131" s="52" t="s">
        <v>74</v>
      </c>
      <c r="H131" s="53">
        <v>83</v>
      </c>
      <c r="I131" s="53">
        <v>6</v>
      </c>
      <c r="J131" s="53">
        <v>64</v>
      </c>
      <c r="K131" s="53">
        <v>-1727226</v>
      </c>
      <c r="L131" s="53">
        <v>113902551</v>
      </c>
      <c r="M131" s="53">
        <v>115629777</v>
      </c>
      <c r="N131" s="54">
        <f t="shared" si="4"/>
        <v>-1.5164067747701279E-2</v>
      </c>
      <c r="O131" s="53">
        <v>1289801</v>
      </c>
      <c r="P131" s="53">
        <v>2819474</v>
      </c>
      <c r="Q131" s="54">
        <f t="shared" si="5"/>
        <v>-2.8273569759214572E-2</v>
      </c>
      <c r="R131" s="53">
        <v>-2651605</v>
      </c>
      <c r="S131" s="53">
        <v>100292941</v>
      </c>
      <c r="T131" s="53">
        <v>102944546</v>
      </c>
      <c r="U131" s="54">
        <f t="shared" si="6"/>
        <v>-2.6438600499311314E-2</v>
      </c>
      <c r="V131" s="53">
        <v>1289801</v>
      </c>
      <c r="W131" s="53">
        <v>2819474</v>
      </c>
      <c r="X131" s="54">
        <f t="shared" si="7"/>
        <v>-4.1161302773260446E-2</v>
      </c>
    </row>
    <row r="132" spans="1:24" s="1" customFormat="1" x14ac:dyDescent="0.2">
      <c r="A132">
        <v>133</v>
      </c>
      <c r="B132" t="s">
        <v>371</v>
      </c>
      <c r="C132" t="s">
        <v>415</v>
      </c>
      <c r="D132" t="s">
        <v>372</v>
      </c>
      <c r="E132" t="s">
        <v>372</v>
      </c>
      <c r="F132" s="28" t="s">
        <v>64</v>
      </c>
      <c r="G132" s="52" t="s">
        <v>65</v>
      </c>
      <c r="H132" s="53">
        <v>25</v>
      </c>
      <c r="I132" s="53">
        <v>0</v>
      </c>
      <c r="J132" s="53">
        <v>17</v>
      </c>
      <c r="K132" s="53">
        <v>-8695540</v>
      </c>
      <c r="L132" s="53">
        <v>36239464</v>
      </c>
      <c r="M132" s="53">
        <v>44935004</v>
      </c>
      <c r="N132" s="54">
        <f t="shared" si="4"/>
        <v>-0.23994670561352674</v>
      </c>
      <c r="O132" s="53">
        <v>13609</v>
      </c>
      <c r="P132" s="53"/>
      <c r="Q132" s="54">
        <f t="shared" si="5"/>
        <v>-0.23948124342452293</v>
      </c>
      <c r="R132" s="53">
        <v>-4255053</v>
      </c>
      <c r="S132" s="53">
        <v>20459199</v>
      </c>
      <c r="T132" s="53">
        <v>24714252</v>
      </c>
      <c r="U132" s="54">
        <f t="shared" si="6"/>
        <v>-0.20797749706623411</v>
      </c>
      <c r="V132" s="53">
        <v>13609</v>
      </c>
      <c r="W132" s="53"/>
      <c r="X132" s="54">
        <f t="shared" si="7"/>
        <v>-0.20717451167421685</v>
      </c>
    </row>
    <row r="133" spans="1:24" s="1" customFormat="1" x14ac:dyDescent="0.2">
      <c r="A133">
        <v>168</v>
      </c>
      <c r="B133" t="s">
        <v>89</v>
      </c>
      <c r="C133" t="s">
        <v>89</v>
      </c>
      <c r="D133" t="s">
        <v>373</v>
      </c>
      <c r="E133" t="s">
        <v>374</v>
      </c>
      <c r="F133" s="28" t="s">
        <v>73</v>
      </c>
      <c r="G133" s="52" t="s">
        <v>74</v>
      </c>
      <c r="H133" s="53">
        <v>109</v>
      </c>
      <c r="I133" s="53">
        <v>20</v>
      </c>
      <c r="J133" s="53">
        <v>96</v>
      </c>
      <c r="K133" s="53">
        <v>-14066163</v>
      </c>
      <c r="L133" s="53">
        <v>251071971</v>
      </c>
      <c r="M133" s="53">
        <v>265138134</v>
      </c>
      <c r="N133" s="54">
        <f t="shared" si="4"/>
        <v>-5.6024425761169491E-2</v>
      </c>
      <c r="O133" s="53">
        <v>15123485</v>
      </c>
      <c r="P133" s="53">
        <v>3227377</v>
      </c>
      <c r="Q133" s="54">
        <f t="shared" si="5"/>
        <v>-8.1521113568520116E-3</v>
      </c>
      <c r="R133" s="53">
        <v>-47445344</v>
      </c>
      <c r="S133" s="53">
        <v>200496353</v>
      </c>
      <c r="T133" s="53">
        <v>247941697</v>
      </c>
      <c r="U133" s="54">
        <f t="shared" si="6"/>
        <v>-0.23663943652880309</v>
      </c>
      <c r="V133" s="53">
        <v>15123485</v>
      </c>
      <c r="W133" s="53">
        <v>3227377</v>
      </c>
      <c r="X133" s="54">
        <f t="shared" si="7"/>
        <v>-0.1648699689682542</v>
      </c>
    </row>
    <row r="134" spans="1:24" s="1" customFormat="1" x14ac:dyDescent="0.2">
      <c r="A134">
        <v>157</v>
      </c>
      <c r="B134" t="s">
        <v>375</v>
      </c>
      <c r="C134" t="s">
        <v>67</v>
      </c>
      <c r="D134" t="s">
        <v>376</v>
      </c>
      <c r="E134" t="s">
        <v>376</v>
      </c>
      <c r="F134" s="28" t="s">
        <v>73</v>
      </c>
      <c r="G134" s="52" t="s">
        <v>65</v>
      </c>
      <c r="H134" s="53">
        <v>49</v>
      </c>
      <c r="I134" s="53">
        <v>6</v>
      </c>
      <c r="J134" s="53">
        <v>25</v>
      </c>
      <c r="K134" s="53">
        <v>6560660</v>
      </c>
      <c r="L134" s="53">
        <v>75798070</v>
      </c>
      <c r="M134" s="53">
        <v>69237410</v>
      </c>
      <c r="N134" s="54">
        <f t="shared" si="4"/>
        <v>8.6554446571001087E-2</v>
      </c>
      <c r="O134" s="53">
        <v>661760</v>
      </c>
      <c r="P134" s="53"/>
      <c r="Q134" s="54">
        <f t="shared" si="5"/>
        <v>9.4460319883002616E-2</v>
      </c>
      <c r="R134" s="53">
        <v>12239089</v>
      </c>
      <c r="S134" s="53">
        <v>58389820</v>
      </c>
      <c r="T134" s="53">
        <v>46150731</v>
      </c>
      <c r="U134" s="54">
        <f t="shared" si="6"/>
        <v>0.20960997995883529</v>
      </c>
      <c r="V134" s="53">
        <v>661760</v>
      </c>
      <c r="W134" s="53"/>
      <c r="X134" s="54">
        <f t="shared" si="7"/>
        <v>0.21846746522277644</v>
      </c>
    </row>
    <row r="135" spans="1:24" s="1" customFormat="1" x14ac:dyDescent="0.2">
      <c r="A135">
        <v>169</v>
      </c>
      <c r="B135" t="s">
        <v>377</v>
      </c>
      <c r="C135" t="s">
        <v>67</v>
      </c>
      <c r="D135" t="s">
        <v>378</v>
      </c>
      <c r="E135" t="s">
        <v>259</v>
      </c>
      <c r="F135" s="28" t="s">
        <v>73</v>
      </c>
      <c r="G135" s="52" t="s">
        <v>65</v>
      </c>
      <c r="H135" s="53">
        <v>12</v>
      </c>
      <c r="I135" s="53">
        <v>0</v>
      </c>
      <c r="J135" s="53">
        <v>12</v>
      </c>
      <c r="K135" s="53">
        <v>1204303</v>
      </c>
      <c r="L135" s="53">
        <v>15206362</v>
      </c>
      <c r="M135" s="53">
        <v>14002059</v>
      </c>
      <c r="N135" s="54">
        <f t="shared" si="4"/>
        <v>7.9197312282845822E-2</v>
      </c>
      <c r="O135" s="53">
        <v>99001</v>
      </c>
      <c r="P135" s="53"/>
      <c r="Q135" s="54">
        <f t="shared" si="5"/>
        <v>8.5153419752278983E-2</v>
      </c>
      <c r="R135" s="53">
        <v>1543296</v>
      </c>
      <c r="S135" s="53">
        <v>14428578</v>
      </c>
      <c r="T135" s="53">
        <v>12885282</v>
      </c>
      <c r="U135" s="54">
        <f t="shared" si="6"/>
        <v>0.10696106019595278</v>
      </c>
      <c r="V135" s="53">
        <v>99001</v>
      </c>
      <c r="W135" s="53"/>
      <c r="X135" s="54">
        <f t="shared" si="7"/>
        <v>0.11304684696603612</v>
      </c>
    </row>
    <row r="136" spans="1:24" s="1" customFormat="1" x14ac:dyDescent="0.2">
      <c r="A136">
        <v>170</v>
      </c>
      <c r="B136" t="s">
        <v>379</v>
      </c>
      <c r="C136" t="s">
        <v>70</v>
      </c>
      <c r="D136" t="s">
        <v>380</v>
      </c>
      <c r="E136" t="s">
        <v>380</v>
      </c>
      <c r="F136" s="28" t="s">
        <v>73</v>
      </c>
      <c r="G136" s="52" t="s">
        <v>65</v>
      </c>
      <c r="H136" s="53">
        <v>35</v>
      </c>
      <c r="I136" s="53">
        <v>0</v>
      </c>
      <c r="J136" s="53">
        <v>12</v>
      </c>
      <c r="K136" s="53">
        <v>3716259</v>
      </c>
      <c r="L136" s="53">
        <v>26001606</v>
      </c>
      <c r="M136" s="53">
        <v>22285347</v>
      </c>
      <c r="N136" s="54">
        <f t="shared" si="4"/>
        <v>0.14292421014301962</v>
      </c>
      <c r="O136" s="53">
        <v>2140</v>
      </c>
      <c r="P136" s="53"/>
      <c r="Q136" s="54">
        <f t="shared" si="5"/>
        <v>0.14299474391112726</v>
      </c>
      <c r="R136" s="53">
        <v>3716259</v>
      </c>
      <c r="S136" s="53">
        <v>26001606</v>
      </c>
      <c r="T136" s="53">
        <v>22285347</v>
      </c>
      <c r="U136" s="54">
        <f t="shared" si="6"/>
        <v>0.14292421014301962</v>
      </c>
      <c r="V136" s="53">
        <v>2140</v>
      </c>
      <c r="W136" s="53"/>
      <c r="X136" s="54">
        <f t="shared" si="7"/>
        <v>0.14299474391112726</v>
      </c>
    </row>
    <row r="137" spans="1:24" s="1" customFormat="1" x14ac:dyDescent="0.2">
      <c r="A137">
        <v>35</v>
      </c>
      <c r="B137" t="s">
        <v>381</v>
      </c>
      <c r="C137" t="s">
        <v>96</v>
      </c>
      <c r="D137" t="s">
        <v>382</v>
      </c>
      <c r="E137" t="s">
        <v>383</v>
      </c>
      <c r="F137" s="28" t="s">
        <v>73</v>
      </c>
      <c r="G137" s="52" t="s">
        <v>65</v>
      </c>
      <c r="H137" s="53">
        <v>8</v>
      </c>
      <c r="I137" s="53">
        <v>0</v>
      </c>
      <c r="J137" s="53">
        <v>8</v>
      </c>
      <c r="K137" s="53">
        <v>575068</v>
      </c>
      <c r="L137" s="53">
        <v>8280697</v>
      </c>
      <c r="M137" s="53">
        <v>7705629</v>
      </c>
      <c r="N137" s="54">
        <f t="shared" si="4"/>
        <v>6.9446811059503802E-2</v>
      </c>
      <c r="O137" s="53">
        <v>18024</v>
      </c>
      <c r="P137" s="53"/>
      <c r="Q137" s="54">
        <f t="shared" si="5"/>
        <v>7.146788041193336E-2</v>
      </c>
      <c r="R137" s="53">
        <v>1417166</v>
      </c>
      <c r="S137" s="53">
        <v>6639515</v>
      </c>
      <c r="T137" s="53">
        <v>5222349</v>
      </c>
      <c r="U137" s="54">
        <f t="shared" si="6"/>
        <v>0.21344420488544721</v>
      </c>
      <c r="V137" s="53">
        <v>18024</v>
      </c>
      <c r="W137" s="53"/>
      <c r="X137" s="54">
        <f t="shared" si="7"/>
        <v>0.2155736526665484</v>
      </c>
    </row>
    <row r="138" spans="1:24" s="1" customFormat="1" x14ac:dyDescent="0.2">
      <c r="A138">
        <v>174</v>
      </c>
      <c r="B138" t="s">
        <v>384</v>
      </c>
      <c r="C138" t="s">
        <v>96</v>
      </c>
      <c r="D138" t="s">
        <v>385</v>
      </c>
      <c r="E138" t="s">
        <v>386</v>
      </c>
      <c r="F138" s="28" t="s">
        <v>73</v>
      </c>
      <c r="G138" s="52" t="s">
        <v>65</v>
      </c>
      <c r="H138" s="53">
        <v>25</v>
      </c>
      <c r="I138" s="53">
        <v>4</v>
      </c>
      <c r="J138" s="53">
        <v>15</v>
      </c>
      <c r="K138" s="53">
        <v>1569435</v>
      </c>
      <c r="L138" s="53">
        <v>9685922</v>
      </c>
      <c r="M138" s="53">
        <v>8116487</v>
      </c>
      <c r="N138" s="54">
        <f t="shared" ref="N138:N145" si="8">IF(ISERROR((L138-M138)/ L138),"",((L138-M138)/ L138))</f>
        <v>0.16203258708876656</v>
      </c>
      <c r="O138" s="53">
        <v>146033</v>
      </c>
      <c r="P138" s="53"/>
      <c r="Q138" s="54">
        <f t="shared" ref="Q138:Q145" si="9">IF(ISERROR(((L138+O138)-(M138+P138)) / (L138+O138)),"",(((L138+O138)-(M138+P138)) / (L138+O138)))</f>
        <v>0.17447882949016752</v>
      </c>
      <c r="R138" s="53">
        <v>1268558</v>
      </c>
      <c r="S138" s="53">
        <v>7927817</v>
      </c>
      <c r="T138" s="53">
        <v>6659259</v>
      </c>
      <c r="U138" s="54">
        <f t="shared" ref="U138:U145" si="10">IF(ISERROR((S138-T138)/S138),"",((S138-T138)/S138))</f>
        <v>0.16001353209843264</v>
      </c>
      <c r="V138" s="53">
        <v>145959</v>
      </c>
      <c r="W138" s="53"/>
      <c r="X138" s="54">
        <f t="shared" ref="X138:X145" si="11">IF(ISERROR(((S138+V138)-(T138+W138))/(S138+V138)),"",(((S138+V138)-(T138+W138))/(S138+V138)))</f>
        <v>0.17519894037189043</v>
      </c>
    </row>
    <row r="139" spans="1:24" s="1" customFormat="1" x14ac:dyDescent="0.2">
      <c r="A139">
        <v>118</v>
      </c>
      <c r="B139" t="s">
        <v>387</v>
      </c>
      <c r="C139" t="s">
        <v>111</v>
      </c>
      <c r="D139" t="s">
        <v>388</v>
      </c>
      <c r="E139" t="s">
        <v>389</v>
      </c>
      <c r="F139" s="28" t="s">
        <v>64</v>
      </c>
      <c r="G139" s="52" t="s">
        <v>74</v>
      </c>
      <c r="H139" s="53">
        <v>136</v>
      </c>
      <c r="I139" s="53">
        <v>20</v>
      </c>
      <c r="J139" s="53">
        <v>81</v>
      </c>
      <c r="K139" s="53">
        <v>-11663185</v>
      </c>
      <c r="L139" s="53">
        <v>227957286</v>
      </c>
      <c r="M139" s="53">
        <v>239620471</v>
      </c>
      <c r="N139" s="54">
        <f t="shared" si="8"/>
        <v>-5.1163905329176453E-2</v>
      </c>
      <c r="O139" s="53">
        <v>119718</v>
      </c>
      <c r="P139" s="53"/>
      <c r="Q139" s="54">
        <f t="shared" si="9"/>
        <v>-5.0612147641153689E-2</v>
      </c>
      <c r="R139" s="53">
        <v>6347233</v>
      </c>
      <c r="S139" s="53">
        <v>114248151</v>
      </c>
      <c r="T139" s="53">
        <v>107900918</v>
      </c>
      <c r="U139" s="54">
        <f t="shared" si="10"/>
        <v>5.5556549007081964E-2</v>
      </c>
      <c r="V139" s="53">
        <v>700839</v>
      </c>
      <c r="W139" s="53">
        <v>687358</v>
      </c>
      <c r="X139" s="54">
        <f t="shared" si="11"/>
        <v>5.5335101247953551E-2</v>
      </c>
    </row>
    <row r="140" spans="1:24" s="1" customFormat="1" x14ac:dyDescent="0.2">
      <c r="A140">
        <v>209</v>
      </c>
      <c r="B140" t="s">
        <v>390</v>
      </c>
      <c r="C140" t="s">
        <v>79</v>
      </c>
      <c r="D140" t="s">
        <v>388</v>
      </c>
      <c r="E140" t="s">
        <v>389</v>
      </c>
      <c r="F140" s="28" t="s">
        <v>64</v>
      </c>
      <c r="G140" s="52" t="s">
        <v>74</v>
      </c>
      <c r="H140" s="53">
        <v>16</v>
      </c>
      <c r="I140" s="53">
        <v>0</v>
      </c>
      <c r="J140" s="53">
        <v>16</v>
      </c>
      <c r="K140" s="53"/>
      <c r="L140" s="53"/>
      <c r="M140" s="53"/>
      <c r="N140" s="54" t="str">
        <f t="shared" si="8"/>
        <v/>
      </c>
      <c r="O140" s="53"/>
      <c r="P140" s="53"/>
      <c r="Q140" s="54" t="str">
        <f t="shared" si="9"/>
        <v/>
      </c>
      <c r="R140" s="53">
        <v>0</v>
      </c>
      <c r="S140" s="53">
        <v>6144322</v>
      </c>
      <c r="T140" s="53">
        <v>6144322</v>
      </c>
      <c r="U140" s="54">
        <f t="shared" si="10"/>
        <v>0</v>
      </c>
      <c r="V140" s="53"/>
      <c r="W140" s="53"/>
      <c r="X140" s="54">
        <f t="shared" si="11"/>
        <v>0</v>
      </c>
    </row>
    <row r="141" spans="1:24" s="1" customFormat="1" x14ac:dyDescent="0.2">
      <c r="A141">
        <v>176</v>
      </c>
      <c r="B141" t="s">
        <v>391</v>
      </c>
      <c r="C141" t="s">
        <v>96</v>
      </c>
      <c r="D141" t="s">
        <v>392</v>
      </c>
      <c r="E141" t="s">
        <v>383</v>
      </c>
      <c r="F141" s="28" t="s">
        <v>393</v>
      </c>
      <c r="G141" s="52" t="s">
        <v>65</v>
      </c>
      <c r="H141" s="53">
        <v>18</v>
      </c>
      <c r="I141" s="53">
        <v>6</v>
      </c>
      <c r="J141" s="53">
        <v>18</v>
      </c>
      <c r="K141" s="53">
        <v>637510</v>
      </c>
      <c r="L141" s="53">
        <v>20604832</v>
      </c>
      <c r="M141" s="53">
        <v>19967322</v>
      </c>
      <c r="N141" s="54">
        <f t="shared" si="8"/>
        <v>3.0939830035983794E-2</v>
      </c>
      <c r="O141" s="53">
        <v>196484</v>
      </c>
      <c r="P141" s="53"/>
      <c r="Q141" s="54">
        <f t="shared" si="9"/>
        <v>4.0093328710548888E-2</v>
      </c>
      <c r="R141" s="53">
        <v>637510</v>
      </c>
      <c r="S141" s="53">
        <v>20604832</v>
      </c>
      <c r="T141" s="53">
        <v>19967322</v>
      </c>
      <c r="U141" s="54">
        <f t="shared" si="10"/>
        <v>3.0939830035983794E-2</v>
      </c>
      <c r="V141" s="53">
        <v>196484</v>
      </c>
      <c r="W141" s="53"/>
      <c r="X141" s="54">
        <f t="shared" si="11"/>
        <v>4.0093328710548888E-2</v>
      </c>
    </row>
    <row r="142" spans="1:24" s="1" customFormat="1" x14ac:dyDescent="0.2">
      <c r="A142">
        <v>27</v>
      </c>
      <c r="B142" t="s">
        <v>394</v>
      </c>
      <c r="C142" t="s">
        <v>67</v>
      </c>
      <c r="D142" t="s">
        <v>395</v>
      </c>
      <c r="E142" t="s">
        <v>395</v>
      </c>
      <c r="F142" s="28" t="s">
        <v>69</v>
      </c>
      <c r="G142" s="52" t="s">
        <v>74</v>
      </c>
      <c r="H142" s="53">
        <v>49</v>
      </c>
      <c r="I142" s="53">
        <v>8</v>
      </c>
      <c r="J142" s="53">
        <v>49</v>
      </c>
      <c r="K142" s="53">
        <v>3991142</v>
      </c>
      <c r="L142" s="53">
        <v>122437871</v>
      </c>
      <c r="M142" s="53">
        <v>118446729</v>
      </c>
      <c r="N142" s="54">
        <f t="shared" si="8"/>
        <v>3.259728356433117E-2</v>
      </c>
      <c r="O142" s="53">
        <v>705853</v>
      </c>
      <c r="P142" s="53">
        <v>197770</v>
      </c>
      <c r="Q142" s="54">
        <f t="shared" si="9"/>
        <v>3.6536372734675457E-2</v>
      </c>
      <c r="R142" s="53">
        <v>1991771</v>
      </c>
      <c r="S142" s="53">
        <v>108599038</v>
      </c>
      <c r="T142" s="53">
        <v>106607267</v>
      </c>
      <c r="U142" s="54">
        <f t="shared" si="10"/>
        <v>1.834059524542013E-2</v>
      </c>
      <c r="V142" s="53">
        <v>967182</v>
      </c>
      <c r="W142" s="53">
        <v>25368</v>
      </c>
      <c r="X142" s="54">
        <f t="shared" si="11"/>
        <v>2.6774538721879793E-2</v>
      </c>
    </row>
    <row r="143" spans="1:24" s="1" customFormat="1" x14ac:dyDescent="0.2">
      <c r="A143">
        <v>187</v>
      </c>
      <c r="B143" t="s">
        <v>396</v>
      </c>
      <c r="C143" t="s">
        <v>131</v>
      </c>
      <c r="D143" t="s">
        <v>397</v>
      </c>
      <c r="E143" t="s">
        <v>344</v>
      </c>
      <c r="F143" s="28" t="s">
        <v>73</v>
      </c>
      <c r="G143" s="52" t="s">
        <v>74</v>
      </c>
      <c r="H143" s="53">
        <v>86</v>
      </c>
      <c r="I143" s="53">
        <v>28</v>
      </c>
      <c r="J143" s="53">
        <v>86</v>
      </c>
      <c r="K143" s="53">
        <v>9121273</v>
      </c>
      <c r="L143" s="53">
        <v>165748567</v>
      </c>
      <c r="M143" s="53">
        <v>156627294</v>
      </c>
      <c r="N143" s="54">
        <f t="shared" si="8"/>
        <v>5.5030780447109386E-2</v>
      </c>
      <c r="O143" s="53">
        <v>89111</v>
      </c>
      <c r="P143" s="53">
        <v>40057</v>
      </c>
      <c r="Q143" s="54">
        <f t="shared" si="9"/>
        <v>5.5297005545386378E-2</v>
      </c>
      <c r="R143" s="53">
        <v>9121273</v>
      </c>
      <c r="S143" s="53">
        <v>165748567</v>
      </c>
      <c r="T143" s="53">
        <v>156627294</v>
      </c>
      <c r="U143" s="54">
        <f t="shared" si="10"/>
        <v>5.5030780447109386E-2</v>
      </c>
      <c r="V143" s="53">
        <v>89111</v>
      </c>
      <c r="W143" s="53">
        <v>40057</v>
      </c>
      <c r="X143" s="54">
        <f t="shared" si="11"/>
        <v>5.5297005545386378E-2</v>
      </c>
    </row>
    <row r="144" spans="1:24" s="1" customFormat="1" x14ac:dyDescent="0.2">
      <c r="A144">
        <v>177</v>
      </c>
      <c r="B144" t="s">
        <v>398</v>
      </c>
      <c r="C144" t="s">
        <v>96</v>
      </c>
      <c r="D144" t="s">
        <v>399</v>
      </c>
      <c r="E144" t="s">
        <v>400</v>
      </c>
      <c r="F144" s="28" t="s">
        <v>73</v>
      </c>
      <c r="G144" s="52" t="s">
        <v>74</v>
      </c>
      <c r="H144" s="53">
        <v>48</v>
      </c>
      <c r="I144" s="53">
        <v>7</v>
      </c>
      <c r="J144" s="53">
        <v>35</v>
      </c>
      <c r="K144" s="53">
        <v>-262414</v>
      </c>
      <c r="L144" s="53">
        <v>49488100</v>
      </c>
      <c r="M144" s="53">
        <v>49750514</v>
      </c>
      <c r="N144" s="54">
        <f t="shared" si="8"/>
        <v>-5.3025676879896377E-3</v>
      </c>
      <c r="O144" s="53">
        <v>479188</v>
      </c>
      <c r="P144" s="53"/>
      <c r="Q144" s="54">
        <f t="shared" si="9"/>
        <v>4.3383183013654854E-3</v>
      </c>
      <c r="R144" s="53">
        <v>1039877</v>
      </c>
      <c r="S144" s="53">
        <v>47991428</v>
      </c>
      <c r="T144" s="53">
        <v>46951551</v>
      </c>
      <c r="U144" s="54">
        <f t="shared" si="10"/>
        <v>2.1667973705637597E-2</v>
      </c>
      <c r="V144" s="53">
        <v>479188</v>
      </c>
      <c r="W144" s="53"/>
      <c r="X144" s="54">
        <f t="shared" si="11"/>
        <v>3.1339915300436866E-2</v>
      </c>
    </row>
    <row r="145" spans="1:24" s="1" customFormat="1" x14ac:dyDescent="0.2">
      <c r="A145">
        <v>186</v>
      </c>
      <c r="B145" t="s">
        <v>401</v>
      </c>
      <c r="C145" t="s">
        <v>131</v>
      </c>
      <c r="D145" t="s">
        <v>402</v>
      </c>
      <c r="E145" t="s">
        <v>403</v>
      </c>
      <c r="F145" s="28" t="s">
        <v>73</v>
      </c>
      <c r="G145" s="52" t="s">
        <v>74</v>
      </c>
      <c r="H145" s="53">
        <v>61</v>
      </c>
      <c r="I145" s="53">
        <v>12</v>
      </c>
      <c r="J145" s="53">
        <v>55</v>
      </c>
      <c r="K145" s="53">
        <v>8475762</v>
      </c>
      <c r="L145" s="53">
        <v>101515915</v>
      </c>
      <c r="M145" s="53">
        <v>93040153</v>
      </c>
      <c r="N145" s="54">
        <f t="shared" si="8"/>
        <v>8.3491952961267213E-2</v>
      </c>
      <c r="O145" s="53">
        <v>704895</v>
      </c>
      <c r="P145" s="53">
        <v>19504</v>
      </c>
      <c r="Q145" s="54">
        <f t="shared" si="9"/>
        <v>8.9621213136542352E-2</v>
      </c>
      <c r="R145" s="53">
        <v>8475762</v>
      </c>
      <c r="S145" s="53">
        <v>101515915</v>
      </c>
      <c r="T145" s="53">
        <v>93040153</v>
      </c>
      <c r="U145" s="54">
        <f t="shared" si="10"/>
        <v>8.3491952961267213E-2</v>
      </c>
      <c r="V145" s="53">
        <v>704895</v>
      </c>
      <c r="W145" s="53">
        <v>19504</v>
      </c>
      <c r="X145" s="54">
        <f t="shared" si="11"/>
        <v>8.9621213136542352E-2</v>
      </c>
    </row>
    <row r="146" spans="1:24" s="1" customFormat="1" x14ac:dyDescent="0.2">
      <c r="A146" s="11"/>
      <c r="B146" s="12"/>
      <c r="C146" s="12"/>
      <c r="D146" s="12"/>
      <c r="E146" s="12"/>
      <c r="F146" s="31"/>
      <c r="G146" s="26"/>
      <c r="H146" s="13"/>
      <c r="J146" s="13"/>
      <c r="K146" s="13"/>
      <c r="L146" s="13"/>
      <c r="M146" s="21"/>
      <c r="N146" s="19"/>
      <c r="O146" s="13"/>
      <c r="P146" s="20"/>
      <c r="Q146" s="19"/>
      <c r="R146" s="13"/>
      <c r="S146" s="13"/>
      <c r="T146" s="23"/>
      <c r="U146" s="19"/>
      <c r="V146" s="13"/>
      <c r="W146" s="23"/>
      <c r="X146" s="18"/>
    </row>
    <row r="147" spans="1:24" s="1" customFormat="1" x14ac:dyDescent="0.2">
      <c r="A147" s="11"/>
      <c r="B147" s="50" t="s">
        <v>409</v>
      </c>
      <c r="C147" s="12"/>
      <c r="D147" s="12"/>
      <c r="E147" s="12"/>
      <c r="F147" s="31"/>
      <c r="G147" s="26"/>
      <c r="H147" s="13"/>
      <c r="J147" s="13"/>
      <c r="K147" s="13"/>
      <c r="L147" s="13"/>
      <c r="M147" s="21"/>
      <c r="N147" s="18"/>
      <c r="O147" s="15"/>
      <c r="P147" s="20"/>
      <c r="Q147" s="19"/>
      <c r="R147" s="13"/>
      <c r="S147" s="13"/>
      <c r="T147" s="23"/>
      <c r="U147" s="19"/>
      <c r="V147" s="13"/>
      <c r="W147" s="23"/>
      <c r="X147" s="18"/>
    </row>
    <row r="148" spans="1:24" s="1" customFormat="1" x14ac:dyDescent="0.2">
      <c r="A148" s="11"/>
      <c r="B148" s="51" t="s">
        <v>410</v>
      </c>
      <c r="C148" s="12"/>
      <c r="D148" s="12"/>
      <c r="E148" s="12"/>
      <c r="F148" s="31"/>
      <c r="G148" s="26"/>
      <c r="H148" s="13"/>
      <c r="J148" s="13"/>
      <c r="K148" s="13"/>
      <c r="L148" s="13"/>
      <c r="M148" s="21"/>
      <c r="N148" s="18"/>
      <c r="O148" s="15"/>
      <c r="P148" s="20"/>
      <c r="Q148" s="19"/>
      <c r="R148" s="13"/>
      <c r="S148" s="13"/>
      <c r="T148" s="23"/>
      <c r="U148" s="19"/>
      <c r="V148" s="13"/>
      <c r="W148" s="23"/>
      <c r="X148" s="18"/>
    </row>
    <row r="149" spans="1:24" s="1" customFormat="1" x14ac:dyDescent="0.2">
      <c r="A149" s="11"/>
      <c r="B149" s="51" t="s">
        <v>411</v>
      </c>
      <c r="C149" s="12"/>
      <c r="D149" s="12"/>
      <c r="E149" s="12"/>
      <c r="F149" s="31"/>
      <c r="G149" s="26"/>
      <c r="H149" s="13"/>
      <c r="J149" s="13"/>
      <c r="K149" s="13"/>
      <c r="L149" s="13"/>
      <c r="M149" s="21"/>
      <c r="N149" s="18"/>
      <c r="O149" s="15"/>
      <c r="P149" s="20"/>
      <c r="Q149" s="13"/>
      <c r="R149" s="13"/>
      <c r="S149" s="13"/>
      <c r="T149" s="23"/>
      <c r="U149" s="13"/>
      <c r="V149" s="13"/>
      <c r="W149" s="23"/>
      <c r="X149" s="18"/>
    </row>
    <row r="150" spans="1:24" s="1" customFormat="1" x14ac:dyDescent="0.2">
      <c r="A150" s="16"/>
      <c r="B150" s="51" t="s">
        <v>412</v>
      </c>
      <c r="F150" s="29"/>
      <c r="G150" s="27"/>
      <c r="H150" s="15"/>
      <c r="J150" s="15"/>
      <c r="K150" s="15"/>
      <c r="L150" s="15"/>
      <c r="M150" s="21"/>
      <c r="N150" s="18"/>
      <c r="O150" s="17"/>
      <c r="P150" s="20"/>
      <c r="Q150" s="17"/>
      <c r="R150" s="17"/>
      <c r="S150" s="17"/>
      <c r="T150" s="23"/>
      <c r="U150" s="15"/>
      <c r="V150" s="15"/>
      <c r="W150" s="23"/>
      <c r="X150" s="18"/>
    </row>
    <row r="151" spans="1:24" s="1" customFormat="1" x14ac:dyDescent="0.2">
      <c r="A151" s="32"/>
      <c r="F151" s="29"/>
      <c r="G151" s="27"/>
      <c r="H151" s="15"/>
      <c r="J151" s="15"/>
      <c r="K151" s="15"/>
      <c r="L151" s="15"/>
      <c r="M151" s="21"/>
      <c r="N151" s="18"/>
      <c r="O151" s="17"/>
      <c r="P151" s="20"/>
      <c r="T151" s="23"/>
      <c r="W151" s="14"/>
      <c r="X151" s="18"/>
    </row>
    <row r="152" spans="1:24" s="1" customFormat="1" ht="14.25" x14ac:dyDescent="0.2">
      <c r="B152" s="49" t="s">
        <v>45</v>
      </c>
      <c r="F152" s="29"/>
      <c r="G152" s="27"/>
      <c r="H152" s="15"/>
      <c r="J152" s="15"/>
      <c r="K152" s="15"/>
      <c r="L152" s="15"/>
      <c r="M152" s="22"/>
      <c r="N152" s="18"/>
      <c r="O152" s="17"/>
      <c r="P152" s="15"/>
      <c r="X152" s="18"/>
    </row>
    <row r="153" spans="1:24" ht="14.25" x14ac:dyDescent="0.2">
      <c r="B153" s="49" t="s">
        <v>46</v>
      </c>
      <c r="H153" s="2"/>
      <c r="N153" s="5"/>
      <c r="O153" s="5"/>
      <c r="X153" s="46"/>
    </row>
    <row r="154" spans="1:24" ht="14.25" x14ac:dyDescent="0.2">
      <c r="B154" s="49" t="s">
        <v>47</v>
      </c>
      <c r="H154" s="2"/>
      <c r="N154" s="5"/>
      <c r="O154" s="5"/>
      <c r="X154" s="46"/>
    </row>
    <row r="155" spans="1:24" ht="14.25" x14ac:dyDescent="0.2">
      <c r="B155" s="49" t="s">
        <v>48</v>
      </c>
      <c r="H155" s="2"/>
      <c r="N155" s="5"/>
      <c r="O155" s="5"/>
      <c r="X155" s="46"/>
    </row>
    <row r="156" spans="1:24" ht="14.25" x14ac:dyDescent="0.2">
      <c r="B156" s="49" t="s">
        <v>49</v>
      </c>
      <c r="H156" s="2"/>
      <c r="N156" s="5"/>
      <c r="O156" s="5"/>
      <c r="X156" s="46"/>
    </row>
    <row r="157" spans="1:24" ht="14.25" x14ac:dyDescent="0.2">
      <c r="B157" s="49" t="s">
        <v>50</v>
      </c>
      <c r="H157" s="2"/>
      <c r="N157" s="5"/>
      <c r="O157" s="5"/>
      <c r="X157" s="46"/>
    </row>
    <row r="158" spans="1:24" ht="14.25" x14ac:dyDescent="0.2">
      <c r="B158" s="49" t="s">
        <v>51</v>
      </c>
      <c r="H158" s="2"/>
      <c r="N158" s="5"/>
      <c r="O158" s="5"/>
      <c r="X158" s="46"/>
    </row>
    <row r="159" spans="1:24" ht="14.25" x14ac:dyDescent="0.2">
      <c r="B159" s="49" t="s">
        <v>52</v>
      </c>
      <c r="H159" s="2"/>
      <c r="N159" s="5"/>
      <c r="O159" s="5"/>
      <c r="X159" s="46"/>
    </row>
    <row r="160" spans="1:24" ht="14.25" x14ac:dyDescent="0.2">
      <c r="B160" s="49" t="s">
        <v>53</v>
      </c>
      <c r="H160" s="2"/>
      <c r="N160" s="5"/>
      <c r="O160" s="5"/>
      <c r="X160" s="46"/>
    </row>
    <row r="161" spans="2:24" ht="14.25" x14ac:dyDescent="0.2">
      <c r="B161" s="49" t="s">
        <v>54</v>
      </c>
      <c r="H161" s="2"/>
      <c r="N161" s="5"/>
      <c r="O161" s="5"/>
      <c r="X161" s="46"/>
    </row>
    <row r="162" spans="2:24" ht="14.25" x14ac:dyDescent="0.2">
      <c r="B162" s="49" t="s">
        <v>55</v>
      </c>
      <c r="H162" s="2"/>
      <c r="N162" s="5"/>
      <c r="O162" s="5"/>
      <c r="X162" s="46"/>
    </row>
    <row r="163" spans="2:24" hidden="1" x14ac:dyDescent="0.2">
      <c r="H163" s="2"/>
      <c r="N163" s="5"/>
      <c r="O163" s="5"/>
      <c r="X163" s="46"/>
    </row>
    <row r="164" spans="2:24" hidden="1" x14ac:dyDescent="0.2">
      <c r="N164" s="5"/>
      <c r="O164" s="5"/>
      <c r="X164" s="46"/>
    </row>
    <row r="165" spans="2:24" hidden="1" x14ac:dyDescent="0.2">
      <c r="N165" s="5"/>
      <c r="O165" s="5"/>
      <c r="X165" s="46"/>
    </row>
    <row r="166" spans="2:24" hidden="1" x14ac:dyDescent="0.2">
      <c r="N166" s="5"/>
      <c r="O166" s="5"/>
      <c r="X166" s="46"/>
    </row>
    <row r="167" spans="2:24" hidden="1" x14ac:dyDescent="0.2">
      <c r="N167" s="5"/>
      <c r="O167" s="5"/>
      <c r="X167" s="46"/>
    </row>
    <row r="168" spans="2:24" hidden="1" x14ac:dyDescent="0.2">
      <c r="N168" s="5"/>
      <c r="O168" s="5"/>
      <c r="X168" s="46"/>
    </row>
    <row r="169" spans="2:24" hidden="1" x14ac:dyDescent="0.2">
      <c r="N169" s="5"/>
      <c r="O169" s="5"/>
      <c r="X169" s="46"/>
    </row>
    <row r="170" spans="2:24" ht="12" hidden="1" customHeight="1" x14ac:dyDescent="0.2"/>
  </sheetData>
  <mergeCells count="2">
    <mergeCell ref="K6:Q6"/>
    <mergeCell ref="R6:X6"/>
  </mergeCells>
  <phoneticPr fontId="0" type="noConversion"/>
  <printOptions horizontalCentered="1" gridLines="1"/>
  <pageMargins left="0.5" right="0.5" top="0.75" bottom="0.75" header="0.5" footer="0.5"/>
  <pageSetup paperSize="5" scale="49" fitToHeight="3" orientation="landscape" r:id="rId1"/>
  <headerFooter>
    <oddFooter>&amp;Lhttps://www.health.state.mn.us/data/economics/hccis/index.html
health.hccis@state.mn.us&amp;C&amp;P of &amp;N&amp;RHealth Care Cost Information System (HCCIS)
Minnesota Department of Health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operating and profit margins</vt:lpstr>
      <vt:lpstr>'operating and profit margins'!Print_Area</vt:lpstr>
      <vt:lpstr>'operating and profit margins'!Print_Titles</vt:lpstr>
      <vt:lpstr>TitleRegion1.B1.X162.1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Institution and Hospital Margin Data</dc:title>
  <dc:creator>Minnesota Department of Health HEP HCCIS</dc:creator>
  <cp:lastModifiedBy>Foster, Morgan (MDH)</cp:lastModifiedBy>
  <cp:lastPrinted>2015-12-16T15:24:14Z</cp:lastPrinted>
  <dcterms:created xsi:type="dcterms:W3CDTF">2004-09-24T18:26:24Z</dcterms:created>
  <dcterms:modified xsi:type="dcterms:W3CDTF">2025-01-28T15:37:58Z</dcterms:modified>
</cp:coreProperties>
</file>