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data\economics\hccis\docs\"/>
    </mc:Choice>
  </mc:AlternateContent>
  <xr:revisionPtr revIDLastSave="0" documentId="13_ncr:1_{3B503525-8F32-4FE4-A43B-22B547FD424F}" xr6:coauthVersionLast="47" xr6:coauthVersionMax="47" xr10:uidLastSave="{00000000-0000-0000-0000-000000000000}"/>
  <bookViews>
    <workbookView xWindow="1035" yWindow="1035" windowWidth="19200" windowHeight="14760" xr2:uid="{00000000-000D-0000-FFFF-FFFF00000000}"/>
  </bookViews>
  <sheets>
    <sheet name="operating and profit margins" sheetId="2" r:id="rId1"/>
  </sheets>
  <definedNames>
    <definedName name="_xlnm.Print_Area" localSheetId="0">'operating and profit margins'!$B$1:$X$165</definedName>
    <definedName name="_xlnm.Print_Titles" localSheetId="0">'operating and profit margins'!$1:$8</definedName>
    <definedName name="TitleRegion1.B1.X165.1">'operating and profit margins'!$A$1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" i="2" l="1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9" i="2"/>
</calcChain>
</file>

<file path=xl/sharedStrings.xml><?xml version="1.0" encoding="utf-8"?>
<sst xmlns="http://schemas.openxmlformats.org/spreadsheetml/2006/main" count="888" uniqueCount="415">
  <si>
    <t>Hospital ID</t>
  </si>
  <si>
    <t>Hospital Name</t>
  </si>
  <si>
    <t>Hospital City</t>
  </si>
  <si>
    <t>(# 0700)</t>
  </si>
  <si>
    <t>(# 0780)</t>
  </si>
  <si>
    <t>(# 0790)</t>
  </si>
  <si>
    <t>(# 0820)</t>
  </si>
  <si>
    <t>(# 0830)</t>
  </si>
  <si>
    <t>(# 0200)</t>
  </si>
  <si>
    <t>(# 0250)</t>
  </si>
  <si>
    <t>(# 0260)</t>
  </si>
  <si>
    <t>(# 0320)</t>
  </si>
  <si>
    <t>(# 0330)</t>
  </si>
  <si>
    <t>Institution</t>
  </si>
  <si>
    <t>Hospital</t>
  </si>
  <si>
    <t>(# 4504)</t>
  </si>
  <si>
    <t>Hospital County</t>
  </si>
  <si>
    <t>Report Year End Date</t>
  </si>
  <si>
    <t>(#4531)</t>
  </si>
  <si>
    <t>(#7082)</t>
  </si>
  <si>
    <t>Affiliation</t>
  </si>
  <si>
    <t>Hide Row and Column</t>
  </si>
  <si>
    <t>HIDE</t>
  </si>
  <si>
    <t>Health Economics Program</t>
  </si>
  <si>
    <t>COLUMN</t>
  </si>
  <si>
    <t>Minnesota Department of Health</t>
  </si>
  <si>
    <t>Institution and Hospital Margin Data</t>
  </si>
  <si>
    <r>
      <t>CAH</t>
    </r>
    <r>
      <rPr>
        <b/>
        <vertAlign val="superscript"/>
        <sz val="10"/>
        <rFont val="Arial"/>
        <family val="2"/>
      </rPr>
      <t>1</t>
    </r>
  </si>
  <si>
    <r>
      <t>Licensed Beds</t>
    </r>
    <r>
      <rPr>
        <b/>
        <vertAlign val="superscript"/>
        <sz val="10"/>
        <rFont val="Arial"/>
        <family val="2"/>
      </rPr>
      <t>2</t>
    </r>
  </si>
  <si>
    <r>
      <t>Licensed Bassinets</t>
    </r>
    <r>
      <rPr>
        <b/>
        <vertAlign val="superscript"/>
        <sz val="10"/>
        <rFont val="Arial"/>
        <family val="2"/>
      </rPr>
      <t>3</t>
    </r>
  </si>
  <si>
    <r>
      <t>Available Beds</t>
    </r>
    <r>
      <rPr>
        <b/>
        <vertAlign val="superscript"/>
        <sz val="10"/>
        <rFont val="Arial"/>
        <family val="2"/>
      </rPr>
      <t>4</t>
    </r>
  </si>
  <si>
    <r>
      <t>Income/(Loss) from Operations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 xml:space="preserve"> (Institution)</t>
    </r>
  </si>
  <si>
    <r>
      <t>Total Operating Revenue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 xml:space="preserve"> (Institution)</t>
    </r>
  </si>
  <si>
    <r>
      <t>Total Operating Expenses</t>
    </r>
    <r>
      <rPr>
        <b/>
        <vertAlign val="superscript"/>
        <sz val="10"/>
        <rFont val="Arial"/>
        <family val="2"/>
      </rPr>
      <t>7*</t>
    </r>
    <r>
      <rPr>
        <b/>
        <sz val="10"/>
        <rFont val="Arial"/>
        <family val="2"/>
      </rPr>
      <t xml:space="preserve"> (Institution)</t>
    </r>
  </si>
  <si>
    <r>
      <t>Operating Margin</t>
    </r>
    <r>
      <rPr>
        <b/>
        <vertAlign val="superscript"/>
        <sz val="10"/>
        <rFont val="Arial"/>
        <family val="2"/>
      </rPr>
      <t>8</t>
    </r>
    <r>
      <rPr>
        <b/>
        <sz val="10"/>
        <rFont val="Arial"/>
        <family val="2"/>
      </rPr>
      <t xml:space="preserve"> (Institution)</t>
    </r>
  </si>
  <si>
    <r>
      <t>Total Non-Operating Revenue</t>
    </r>
    <r>
      <rPr>
        <b/>
        <vertAlign val="superscript"/>
        <sz val="10"/>
        <rFont val="Arial"/>
        <family val="2"/>
      </rPr>
      <t>9</t>
    </r>
    <r>
      <rPr>
        <b/>
        <sz val="10"/>
        <rFont val="Arial"/>
        <family val="2"/>
      </rPr>
      <t xml:space="preserve"> (Institution)</t>
    </r>
  </si>
  <si>
    <r>
      <t>Total Non-Operating Expenses</t>
    </r>
    <r>
      <rPr>
        <b/>
        <vertAlign val="superscript"/>
        <sz val="10"/>
        <rFont val="Arial"/>
        <family val="2"/>
      </rPr>
      <t>10</t>
    </r>
    <r>
      <rPr>
        <b/>
        <sz val="10"/>
        <rFont val="Arial"/>
        <family val="2"/>
      </rPr>
      <t xml:space="preserve"> (Institution)</t>
    </r>
  </si>
  <si>
    <r>
      <t>Profit Margin</t>
    </r>
    <r>
      <rPr>
        <b/>
        <vertAlign val="superscript"/>
        <sz val="10"/>
        <rFont val="Arial"/>
        <family val="2"/>
      </rPr>
      <t>11</t>
    </r>
    <r>
      <rPr>
        <b/>
        <sz val="10"/>
        <rFont val="Arial"/>
        <family val="2"/>
      </rPr>
      <t xml:space="preserve"> (Institution)</t>
    </r>
  </si>
  <si>
    <r>
      <t>Income / (Loss) From Hospital Operations</t>
    </r>
    <r>
      <rPr>
        <b/>
        <vertAlign val="superscript"/>
        <sz val="10"/>
        <rFont val="Arial"/>
        <family val="2"/>
      </rPr>
      <t>5</t>
    </r>
  </si>
  <si>
    <r>
      <t>Total Operating Revenue</t>
    </r>
    <r>
      <rPr>
        <b/>
        <vertAlign val="superscript"/>
        <sz val="10"/>
        <rFont val="Arial"/>
        <family val="2"/>
      </rPr>
      <t>6</t>
    </r>
  </si>
  <si>
    <r>
      <t>Total Operating Expenses</t>
    </r>
    <r>
      <rPr>
        <b/>
        <vertAlign val="superscript"/>
        <sz val="10"/>
        <rFont val="Arial"/>
        <family val="2"/>
      </rPr>
      <t>7*</t>
    </r>
  </si>
  <si>
    <r>
      <t>Operating Margin</t>
    </r>
    <r>
      <rPr>
        <b/>
        <vertAlign val="superscript"/>
        <sz val="10"/>
        <rFont val="Arial"/>
        <family val="2"/>
      </rPr>
      <t>8</t>
    </r>
  </si>
  <si>
    <r>
      <t>Total Non-Operating Revenue</t>
    </r>
    <r>
      <rPr>
        <b/>
        <vertAlign val="superscript"/>
        <sz val="10"/>
        <rFont val="Arial"/>
        <family val="2"/>
      </rPr>
      <t>9</t>
    </r>
  </si>
  <si>
    <r>
      <t>Total Non-Operating Expenses</t>
    </r>
    <r>
      <rPr>
        <b/>
        <vertAlign val="superscript"/>
        <sz val="10"/>
        <rFont val="Arial"/>
        <family val="2"/>
      </rPr>
      <t>10</t>
    </r>
  </si>
  <si>
    <r>
      <t>Profit Margin</t>
    </r>
    <r>
      <rPr>
        <b/>
        <vertAlign val="superscript"/>
        <sz val="10"/>
        <rFont val="Arial"/>
        <family val="2"/>
      </rPr>
      <t>11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</si>
  <si>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Critical Access Hospital (CAH) is a Federal designation for small, rural hospitals that meet a specific criteria.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</si>
  <si>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 number of beds licensed by the Department of Health, under Minnesota Statutes, sections 144.50 to 144.58.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</si>
  <si>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The number of bassinets licensed by the Department of Health, under Minnesota Statutes, sections 144.50 to 144.58.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</si>
  <si>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Available Beds are the number of acute care beds that are immediately available for use or could be brought online within a short period of time.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</si>
  <si>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Total operating revenue less total operating expenses.</t>
    </r>
  </si>
  <si>
    <r>
      <rPr>
        <vertAlign val="superscript"/>
        <sz val="10"/>
        <rFont val="Arial"/>
        <family val="2"/>
      </rPr>
      <t xml:space="preserve">6 </t>
    </r>
    <r>
      <rPr>
        <sz val="10"/>
        <rFont val="Arial"/>
        <family val="2"/>
      </rPr>
      <t>The sum of net patient revenue and total other operating revenue.</t>
    </r>
  </si>
  <si>
    <r>
      <rPr>
        <vertAlign val="superscript"/>
        <sz val="10"/>
        <rFont val="Arial"/>
        <family val="2"/>
      </rPr>
      <t>7</t>
    </r>
    <r>
      <rPr>
        <sz val="10"/>
        <rFont val="Arial"/>
        <family val="2"/>
      </rPr>
      <t xml:space="preserve"> Total cost incurred to maintain and develop the operation of the facility. FASB Accounting Rules change: Effective 2013 Provision for Bad Debt is an Adjustment (negative number) not a Natural Expense (positive number)</t>
    </r>
  </si>
  <si>
    <r>
      <rPr>
        <vertAlign val="superscript"/>
        <sz val="10"/>
        <rFont val="Arial"/>
        <family val="2"/>
      </rPr>
      <t>8</t>
    </r>
    <r>
      <rPr>
        <sz val="10"/>
        <rFont val="Arial"/>
        <family val="2"/>
      </rPr>
      <t xml:space="preserve"> Operating income (excess operating revenue over operating expenses) as a percent of operating revenue</t>
    </r>
  </si>
  <si>
    <r>
      <rPr>
        <vertAlign val="superscript"/>
        <sz val="10"/>
        <rFont val="Arial"/>
        <family val="2"/>
      </rPr>
      <t>9</t>
    </r>
    <r>
      <rPr>
        <sz val="10"/>
        <rFont val="Arial"/>
        <family val="2"/>
      </rPr>
      <t xml:space="preserve"> Revenue received that is unrelated to hospital operations, such as investments or public funding.</t>
    </r>
  </si>
  <si>
    <r>
      <rPr>
        <vertAlign val="superscript"/>
        <sz val="10"/>
        <rFont val="Arial"/>
        <family val="2"/>
      </rPr>
      <t>10</t>
    </r>
    <r>
      <rPr>
        <sz val="10"/>
        <rFont val="Arial"/>
        <family val="2"/>
      </rPr>
      <t xml:space="preserve"> Costs of disposal of assets, investments or other losses unrelated to hospital operations.</t>
    </r>
  </si>
  <si>
    <r>
      <rPr>
        <vertAlign val="superscript"/>
        <sz val="10"/>
        <rFont val="Arial"/>
        <family val="2"/>
      </rPr>
      <t>11</t>
    </r>
    <r>
      <rPr>
        <sz val="10"/>
        <rFont val="Arial"/>
        <family val="2"/>
      </rPr>
      <t xml:space="preserve"> Net income (excess revenue over expenses) as a percent of revenue</t>
    </r>
  </si>
  <si>
    <t>copy calculation =IF(ISERROR((L9-M9)/ L9),"",((L9-M9)/ L9))</t>
  </si>
  <si>
    <t>copy calculation =IF(ISERROR(((L9+O9)-(M9+P9)) / (L9+O9)),"",(((L9+O9)-(M9+P9)) / (L9+O9)))</t>
  </si>
  <si>
    <t>copy calculation =IF(ISERROR((S9-T9)/S9),"",((S9-T9)/S9))</t>
  </si>
  <si>
    <t>copy calculation =IF(ISERROR(((S9+V9)-(T9+W9))/(S9+V9)),"",(((S9+V9)-(T9+W9))/(S9+V9)))</t>
  </si>
  <si>
    <t>Essentia Health Ada</t>
  </si>
  <si>
    <t>Essentia Health</t>
  </si>
  <si>
    <t>Ada</t>
  </si>
  <si>
    <t>Norman</t>
  </si>
  <si>
    <t>06/30/2021</t>
  </si>
  <si>
    <t>Yes</t>
  </si>
  <si>
    <t>Riverwood Healthcare Center</t>
  </si>
  <si>
    <t>No Affiliation</t>
  </si>
  <si>
    <t>Aitkin</t>
  </si>
  <si>
    <t>09/30/2021</t>
  </si>
  <si>
    <t>Mayo Clinic</t>
  </si>
  <si>
    <t>Albert Lea</t>
  </si>
  <si>
    <t>Freeborn</t>
  </si>
  <si>
    <t>12/31/2021</t>
  </si>
  <si>
    <t>No</t>
  </si>
  <si>
    <t>Alomere Health</t>
  </si>
  <si>
    <t>Alexandria</t>
  </si>
  <si>
    <t>Douglas</t>
  </si>
  <si>
    <t>Community Behavioral Health Hospital-Alexandria</t>
  </si>
  <si>
    <t>Dept of Human Services, State of MN</t>
  </si>
  <si>
    <t>Community Behavioral Health Hospital - Annandale</t>
  </si>
  <si>
    <t>Annandale</t>
  </si>
  <si>
    <t>Wright</t>
  </si>
  <si>
    <t>Anoka Metro Regional Treatment Center</t>
  </si>
  <si>
    <t>Anoka</t>
  </si>
  <si>
    <t>Appleton Area Health</t>
  </si>
  <si>
    <t>Appleton</t>
  </si>
  <si>
    <t>Swift</t>
  </si>
  <si>
    <t>Ridgeview Sibley Medical Center</t>
  </si>
  <si>
    <t>Ridgeview Medical Center</t>
  </si>
  <si>
    <t>Arlington</t>
  </si>
  <si>
    <t>Sibley</t>
  </si>
  <si>
    <t>Essentia Health Northern Pines</t>
  </si>
  <si>
    <t>Aurora</t>
  </si>
  <si>
    <t>St. Louis</t>
  </si>
  <si>
    <t>Sanford Bagley Medical Center</t>
  </si>
  <si>
    <t>Sanford Health</t>
  </si>
  <si>
    <t>Bagley</t>
  </si>
  <si>
    <t>Clearwater</t>
  </si>
  <si>
    <t>CHI LakeWood Health</t>
  </si>
  <si>
    <t>Catholic Health Initiatives</t>
  </si>
  <si>
    <t>Baudette</t>
  </si>
  <si>
    <t>Lake Of The Woods</t>
  </si>
  <si>
    <t>Community Behavioral Health Hospital - Baxter</t>
  </si>
  <si>
    <t>Baxter</t>
  </si>
  <si>
    <t>Crow Wing</t>
  </si>
  <si>
    <t>Community Behavioral Health Hospital - Bemidji</t>
  </si>
  <si>
    <t>Bemidji</t>
  </si>
  <si>
    <t>Beltrami</t>
  </si>
  <si>
    <t>Sanford Bemidji Medical Center</t>
  </si>
  <si>
    <t>Swift County-Benson Health Services</t>
  </si>
  <si>
    <t>CentraCare Health System</t>
  </si>
  <si>
    <t>Benson</t>
  </si>
  <si>
    <t>Bigfork Valley Hospital</t>
  </si>
  <si>
    <t>Bigfork</t>
  </si>
  <si>
    <t>Itasca</t>
  </si>
  <si>
    <t>United Hospital District</t>
  </si>
  <si>
    <t>Blue Earth</t>
  </si>
  <si>
    <t>Faribault</t>
  </si>
  <si>
    <t>Essentia Health-St. Joseph's Medical Center</t>
  </si>
  <si>
    <t>Brainerd</t>
  </si>
  <si>
    <t>CHI St. Francis Health</t>
  </si>
  <si>
    <t>Breckenridge</t>
  </si>
  <si>
    <t>Wilkin</t>
  </si>
  <si>
    <t>PrairieCare</t>
  </si>
  <si>
    <t>Brooklyn Park</t>
  </si>
  <si>
    <t>Hennepin</t>
  </si>
  <si>
    <t>Buffalo Hospital</t>
  </si>
  <si>
    <t>Allina Health System</t>
  </si>
  <si>
    <t>Buffalo</t>
  </si>
  <si>
    <t>M Health Fairview Ridges Hospital</t>
  </si>
  <si>
    <t>M Health Fairview</t>
  </si>
  <si>
    <t>Burnsville</t>
  </si>
  <si>
    <t>Dakota</t>
  </si>
  <si>
    <t>Cambridge Medical Center</t>
  </si>
  <si>
    <t>Cambridge</t>
  </si>
  <si>
    <t>Isanti</t>
  </si>
  <si>
    <t>Sanford Canby Medical Center</t>
  </si>
  <si>
    <t>Canby</t>
  </si>
  <si>
    <t>Yellow Medicine</t>
  </si>
  <si>
    <t>Mayo Clinic Health System in Cannon Falls</t>
  </si>
  <si>
    <t>Cannon Falls</t>
  </si>
  <si>
    <t>Goodhue</t>
  </si>
  <si>
    <t>Community Memorial Hospital</t>
  </si>
  <si>
    <t>Cloquet</t>
  </si>
  <si>
    <t>Carlton</t>
  </si>
  <si>
    <t>Cook Hospital &amp; Care Center</t>
  </si>
  <si>
    <t>Cook</t>
  </si>
  <si>
    <t>Coon Rapids</t>
  </si>
  <si>
    <t>RiverView Health</t>
  </si>
  <si>
    <t>Crookston</t>
  </si>
  <si>
    <t>Polk</t>
  </si>
  <si>
    <t>Cuyuna Regional Medical Center</t>
  </si>
  <si>
    <t>Crosby</t>
  </si>
  <si>
    <t>03/31/2021</t>
  </si>
  <si>
    <t>Johnson Memorial Health Services</t>
  </si>
  <si>
    <t>Dawson</t>
  </si>
  <si>
    <t>Lac Qui Parle</t>
  </si>
  <si>
    <t>Essentia Health - Deer River</t>
  </si>
  <si>
    <t>Deer River</t>
  </si>
  <si>
    <t>St. Mary's Regional Health Center</t>
  </si>
  <si>
    <t>Detroit Lakes</t>
  </si>
  <si>
    <t>Becker</t>
  </si>
  <si>
    <t>Essentia Health Duluth</t>
  </si>
  <si>
    <t>Duluth</t>
  </si>
  <si>
    <t>Essentia Health St. Mary's Medical Center</t>
  </si>
  <si>
    <t>St. Luke's Hospital</t>
  </si>
  <si>
    <t>St. Luke's Hospital, Duluth</t>
  </si>
  <si>
    <t>M Health Fairview Southdale Hospital</t>
  </si>
  <si>
    <t>Edina</t>
  </si>
  <si>
    <t>Prairie Ridge Hospital and Health Services</t>
  </si>
  <si>
    <t>Lake Region Healthcare - Fergus Falls</t>
  </si>
  <si>
    <t>Elbow Lake</t>
  </si>
  <si>
    <t>Grant</t>
  </si>
  <si>
    <t>Ely-Bloomenson Community Hospital</t>
  </si>
  <si>
    <t>Ely</t>
  </si>
  <si>
    <t>Mayo Clinic Health System in Fairmont</t>
  </si>
  <si>
    <t>Fairmont</t>
  </si>
  <si>
    <t>Martin</t>
  </si>
  <si>
    <t>Allina Health Faribault Medical Center</t>
  </si>
  <si>
    <t>Rice</t>
  </si>
  <si>
    <t>Community Behavioral Health Hospital - Fergus Falls</t>
  </si>
  <si>
    <t>Fergus Falls</t>
  </si>
  <si>
    <t>Otter Tail</t>
  </si>
  <si>
    <t>Lake Region Healthcare</t>
  </si>
  <si>
    <t>Essentia Health - Fosston</t>
  </si>
  <si>
    <t>Fosston</t>
  </si>
  <si>
    <t>Glencoe Regional Health</t>
  </si>
  <si>
    <t>Park Nicollet Health Services</t>
  </si>
  <si>
    <t>Glencoe</t>
  </si>
  <si>
    <t>Mcleod</t>
  </si>
  <si>
    <t>Glacial Ridge Health System</t>
  </si>
  <si>
    <t>Glenwood</t>
  </si>
  <si>
    <t>Pope</t>
  </si>
  <si>
    <t>Regency Hospital of Minneapolis</t>
  </si>
  <si>
    <t>Select Medical Corporation</t>
  </si>
  <si>
    <t>Golden Valley</t>
  </si>
  <si>
    <t>Essentia Health - Graceville</t>
  </si>
  <si>
    <t>Graceville</t>
  </si>
  <si>
    <t>Big Stone</t>
  </si>
  <si>
    <t>North Shore Health</t>
  </si>
  <si>
    <t>Grand Marais</t>
  </si>
  <si>
    <t>Grand Itasca Clinic and Hospital</t>
  </si>
  <si>
    <t>Grand Rapids</t>
  </si>
  <si>
    <t>Avera Granite Falls</t>
  </si>
  <si>
    <t>Avera Health</t>
  </si>
  <si>
    <t>Granite Falls</t>
  </si>
  <si>
    <t>Kittson Memorial Healthcare Center</t>
  </si>
  <si>
    <t>Hallock</t>
  </si>
  <si>
    <t>Kittson</t>
  </si>
  <si>
    <t>Regina Hospital</t>
  </si>
  <si>
    <t>Hastings</t>
  </si>
  <si>
    <t>Hendricks Community Hospital Association</t>
  </si>
  <si>
    <t>Hendricks</t>
  </si>
  <si>
    <t>Lincoln</t>
  </si>
  <si>
    <t>Fairview Range</t>
  </si>
  <si>
    <t>Hibbing</t>
  </si>
  <si>
    <t>Hutchinson Health</t>
  </si>
  <si>
    <t>HealthPartners, Inc.</t>
  </si>
  <si>
    <t>Hutchinson</t>
  </si>
  <si>
    <t>Rainy Lake Medical Center</t>
  </si>
  <si>
    <t>International Falls</t>
  </si>
  <si>
    <t>Koochiching</t>
  </si>
  <si>
    <t>Sanford Jackson Medical Center</t>
  </si>
  <si>
    <t>Jackson</t>
  </si>
  <si>
    <t>Mayo Clinic Health System in Lake City</t>
  </si>
  <si>
    <t>Lake City</t>
  </si>
  <si>
    <t>Ridgeview Le Sueur Medical Center</t>
  </si>
  <si>
    <t>Le Sueur</t>
  </si>
  <si>
    <t>Meeker Memorial Hospital</t>
  </si>
  <si>
    <t>Litchfield</t>
  </si>
  <si>
    <t>Meeker</t>
  </si>
  <si>
    <t>CHI St. Gabriel's Health</t>
  </si>
  <si>
    <t>Little Falls</t>
  </si>
  <si>
    <t>Morrison</t>
  </si>
  <si>
    <t>CentraCare Health System - Long Prairie</t>
  </si>
  <si>
    <t>Long Prairie</t>
  </si>
  <si>
    <t>Todd</t>
  </si>
  <si>
    <t>Sanford Luverne Medical Center</t>
  </si>
  <si>
    <t>Luverne</t>
  </si>
  <si>
    <t>Rock</t>
  </si>
  <si>
    <t>Madelia Health</t>
  </si>
  <si>
    <t>Madelia</t>
  </si>
  <si>
    <t>Watonwan</t>
  </si>
  <si>
    <t>05/31/2021</t>
  </si>
  <si>
    <t>Madison Hospital</t>
  </si>
  <si>
    <t>Madison</t>
  </si>
  <si>
    <t>Mahnomen Health Center</t>
  </si>
  <si>
    <t>Mahnomen</t>
  </si>
  <si>
    <t>Mayo Clinic Health System in Mankato</t>
  </si>
  <si>
    <t>Mankato</t>
  </si>
  <si>
    <t>Maple Grove Hospital</t>
  </si>
  <si>
    <t>North Memorial Health Care</t>
  </si>
  <si>
    <t>Maple Grove</t>
  </si>
  <si>
    <t>M Health Fairview St. John's Hospital</t>
  </si>
  <si>
    <t>Maplewood</t>
  </si>
  <si>
    <t>Ramsey</t>
  </si>
  <si>
    <t>Avera Marshall Regional Medical Center</t>
  </si>
  <si>
    <t>Marshall</t>
  </si>
  <si>
    <t>Lyon</t>
  </si>
  <si>
    <t>CentraCare Health - Melrose</t>
  </si>
  <si>
    <t>Melrose</t>
  </si>
  <si>
    <t>Stearns</t>
  </si>
  <si>
    <t>Abbott Northwestern Hospital</t>
  </si>
  <si>
    <t>Minneapolis</t>
  </si>
  <si>
    <t>Hennepin Healthcare</t>
  </si>
  <si>
    <t>M Health Fairview University of Minnesota Medical Center</t>
  </si>
  <si>
    <t>CCM Health</t>
  </si>
  <si>
    <t>Montevideo</t>
  </si>
  <si>
    <t>Chippewa</t>
  </si>
  <si>
    <t>CentraCare - Monticello</t>
  </si>
  <si>
    <t>Monticello</t>
  </si>
  <si>
    <t>Essentia Health Moose Lake</t>
  </si>
  <si>
    <t>Moose Lake</t>
  </si>
  <si>
    <t>Welia Health</t>
  </si>
  <si>
    <t>Mora</t>
  </si>
  <si>
    <t>Kanabec</t>
  </si>
  <si>
    <t>Stevens Community Medical Center</t>
  </si>
  <si>
    <t>Morris</t>
  </si>
  <si>
    <t>Stevens</t>
  </si>
  <si>
    <t>Mayo Clinic Health System in New Prague</t>
  </si>
  <si>
    <t>New Prague</t>
  </si>
  <si>
    <t>Scott</t>
  </si>
  <si>
    <t>New Ulm Medical Center</t>
  </si>
  <si>
    <t>New Ulm</t>
  </si>
  <si>
    <t>Brown</t>
  </si>
  <si>
    <t>Northfield Hospital &amp; Clinics</t>
  </si>
  <si>
    <t>Northfield</t>
  </si>
  <si>
    <t>Olivia Hospital &amp; Clinic</t>
  </si>
  <si>
    <t>Olivia</t>
  </si>
  <si>
    <t>Renville</t>
  </si>
  <si>
    <t>Mille Lacs Health System</t>
  </si>
  <si>
    <t>Onamia</t>
  </si>
  <si>
    <t>Mille Lacs</t>
  </si>
  <si>
    <t>Ortonville Area Health Services</t>
  </si>
  <si>
    <t>Ortonville</t>
  </si>
  <si>
    <t>Owatonna Hospital</t>
  </si>
  <si>
    <t>Owatonna</t>
  </si>
  <si>
    <t>Steele</t>
  </si>
  <si>
    <t>CHI St. Joseph's Health</t>
  </si>
  <si>
    <t>Park Rapids</t>
  </si>
  <si>
    <t>Hubbard</t>
  </si>
  <si>
    <t>CentraCare - Paynesville</t>
  </si>
  <si>
    <t>Paynesville</t>
  </si>
  <si>
    <t>Perham Health</t>
  </si>
  <si>
    <t>Perham</t>
  </si>
  <si>
    <t>Pipestone County Medical Center</t>
  </si>
  <si>
    <t>Pipestone</t>
  </si>
  <si>
    <t>M Health Fairview Northland Medical Center</t>
  </si>
  <si>
    <t>Princeton</t>
  </si>
  <si>
    <t>Sherburne</t>
  </si>
  <si>
    <t>Mayo Clinic Health System in Red Wing</t>
  </si>
  <si>
    <t>Red Wing</t>
  </si>
  <si>
    <t>Carris Health - Redwood</t>
  </si>
  <si>
    <t>Redwood Falls</t>
  </si>
  <si>
    <t>Redwood</t>
  </si>
  <si>
    <t>North Memorial Health Hospital</t>
  </si>
  <si>
    <t>Robbinsdale</t>
  </si>
  <si>
    <t>Community Behavioral Health Hospital - Rochester</t>
  </si>
  <si>
    <t>Rochester</t>
  </si>
  <si>
    <t>Olmsted</t>
  </si>
  <si>
    <t>Olmsted Medical Center</t>
  </si>
  <si>
    <t>LifeCare Medical Center</t>
  </si>
  <si>
    <t>Roseau</t>
  </si>
  <si>
    <t>Essentia Health - Sandstone</t>
  </si>
  <si>
    <t>Sandstone</t>
  </si>
  <si>
    <t>Pine</t>
  </si>
  <si>
    <t>CentraCare - Sauk Centre</t>
  </si>
  <si>
    <t>Sauk Centre</t>
  </si>
  <si>
    <t>St. Francis Regional Medical Center</t>
  </si>
  <si>
    <t>Allina Health System; Park Nicollet Health Services</t>
  </si>
  <si>
    <t>Shakopee</t>
  </si>
  <si>
    <t>Murray County Medical Center</t>
  </si>
  <si>
    <t>Slayton</t>
  </si>
  <si>
    <t>Murray</t>
  </si>
  <si>
    <t>Sleepy Eye Medical Center</t>
  </si>
  <si>
    <t>Sleepy Eye</t>
  </si>
  <si>
    <t>Lakewood Health System</t>
  </si>
  <si>
    <t>Staples</t>
  </si>
  <si>
    <t>CentraCare - St. Cloud Hospital</t>
  </si>
  <si>
    <t>St. Cloud</t>
  </si>
  <si>
    <t>Lakeview Hospital</t>
  </si>
  <si>
    <t>Stillwater</t>
  </si>
  <si>
    <t>Washington</t>
  </si>
  <si>
    <t>Mayo Clinic Health System in St. James</t>
  </si>
  <si>
    <t>St. James</t>
  </si>
  <si>
    <t>Park Nicollet Methodist Hospital</t>
  </si>
  <si>
    <t>St. Louis Park</t>
  </si>
  <si>
    <t>Gillette Children's Specialty Healthcare</t>
  </si>
  <si>
    <t>St. Paul</t>
  </si>
  <si>
    <t>M Health Fairview Bethesda Hospital</t>
  </si>
  <si>
    <t>Regions Hospital</t>
  </si>
  <si>
    <t>Saint Joseph's Hospital</t>
  </si>
  <si>
    <t>United Hospital</t>
  </si>
  <si>
    <t>River's Edge Hospital &amp; Clinic</t>
  </si>
  <si>
    <t>St. Peter</t>
  </si>
  <si>
    <t>Nicollet</t>
  </si>
  <si>
    <t>Sanford Behavioral Health Center</t>
  </si>
  <si>
    <t>Thief River Falls</t>
  </si>
  <si>
    <t>Pennington</t>
  </si>
  <si>
    <t>Sanford Thief River Falls Medical Center</t>
  </si>
  <si>
    <t>Sanford Tracy Medical Center</t>
  </si>
  <si>
    <t>Tracy</t>
  </si>
  <si>
    <t>Lake View Memorial Hospital</t>
  </si>
  <si>
    <t>Two Harbors</t>
  </si>
  <si>
    <t>Lake</t>
  </si>
  <si>
    <t>Avera Tyler</t>
  </si>
  <si>
    <t>Tyler</t>
  </si>
  <si>
    <t>Essentia Health Virginia</t>
  </si>
  <si>
    <t>Virginia</t>
  </si>
  <si>
    <t>Saint Elizabeth's Medical Center</t>
  </si>
  <si>
    <t>Wabasha</t>
  </si>
  <si>
    <t>Waconia</t>
  </si>
  <si>
    <t>Carver</t>
  </si>
  <si>
    <t>Tri-County Health Care</t>
  </si>
  <si>
    <t>Wadena</t>
  </si>
  <si>
    <t>North Valley Health Center</t>
  </si>
  <si>
    <t>Warren</t>
  </si>
  <si>
    <t>Mayo Clinic Health System in Waseca</t>
  </si>
  <si>
    <t>Waseca</t>
  </si>
  <si>
    <t>Sanford Westbrook Medical Center</t>
  </si>
  <si>
    <t>Westbrook</t>
  </si>
  <si>
    <t>Cottonwood</t>
  </si>
  <si>
    <t>Sanford Wheaton Medical Center</t>
  </si>
  <si>
    <t>Wheaton</t>
  </si>
  <si>
    <t>Traverse</t>
  </si>
  <si>
    <t>Carris Health - Rice Memorial Hospital</t>
  </si>
  <si>
    <t>Willmar</t>
  </si>
  <si>
    <t>Kandiyohi</t>
  </si>
  <si>
    <t>Community Adolescent Behavioral Health Services</t>
  </si>
  <si>
    <t>Windom Area Health</t>
  </si>
  <si>
    <t>Windom</t>
  </si>
  <si>
    <t>04/30/2021</t>
  </si>
  <si>
    <t>Winona Health Services</t>
  </si>
  <si>
    <t>Winona</t>
  </si>
  <si>
    <t>Woodwinds Health Campus</t>
  </si>
  <si>
    <t>Woodbury</t>
  </si>
  <si>
    <t>Sanford Worthington Medical Center</t>
  </si>
  <si>
    <t>Worthington</t>
  </si>
  <si>
    <t>Nobles</t>
  </si>
  <si>
    <t>M Health Fairview Lakes Medical Center</t>
  </si>
  <si>
    <t>Wyoming</t>
  </si>
  <si>
    <t>Chisago</t>
  </si>
  <si>
    <t>2021 Health Care Cost Information System (HCCIS) Data</t>
  </si>
  <si>
    <t>Mayo Clinic Health System - Albert Lea and Austin**</t>
  </si>
  <si>
    <t>Mercy Hospital*</t>
  </si>
  <si>
    <t>Children's Minnesota****</t>
  </si>
  <si>
    <t>Mayo Clinic Hospital - Rochester***</t>
  </si>
  <si>
    <t xml:space="preserve">*Mercy Hospital in Coon Rapids includes all data from the hospitals previously under separate licenses (2016 and prior) as Mercy Hospital - Coon Rapids and Unity Hospital - Fridley. </t>
  </si>
  <si>
    <t>**Mayo Clinic Health System - Albert Lea includes all data from the hospitals previously under separate licenses (2014 and prior) as Mayo Clinic Health System - Albert Lea and Mayo Clinic Health System - Austin.</t>
  </si>
  <si>
    <t>***Mayo Clinic Hospital - Rochester includes all data from the hospitals previously under separate licenses (2013 and prior) as Mayo Clinic Methodist Hospital and Saint Marys Hospital.</t>
  </si>
  <si>
    <t>****Children's Health Care dba Children's Hospitals and Clinics of Minnesota includes all data from the hospitals previously under separate licenses (2010 and prior) as Children's Health Care - St. Paul and Children's Health Care - Minneapolis.</t>
  </si>
  <si>
    <t>Current as of 01/10/2025</t>
  </si>
  <si>
    <t>Children's Hospitals and Clinics MN</t>
  </si>
  <si>
    <t>Gundersen Health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</si>
</sst>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\ ;\(&quot;$&quot;#,##0\)"/>
    <numFmt numFmtId="165" formatCode="m/d"/>
    <numFmt numFmtId="166" formatCode="#,##0.0000"/>
    <numFmt numFmtId="167" formatCode="_(* #,##0_);_(* \(#,##0\);_(* &quot;-&quot;??_);_(@_)"/>
    <numFmt numFmtId="168" formatCode="_(* #,##0.0000_);_(* \(#,##0.0000\);_(* &quot;-&quot;??_);_(@_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2">
    <border>
      <left/>
      <right/>
      <top/>
      <bottom/>
      <diagonal/>
    </border>
    <border>
      <left/>
      <right/>
      <top style="double">
        <color indexed="0"/>
      </top>
      <bottom/>
      <diagonal/>
    </border>
  </borders>
  <cellStyleXfs count="11">
    <xf numFmtId="0" fontId="0" fillId="0" borderId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6" fillId="0" borderId="1" applyNumberFormat="0" applyFont="0" applyBorder="0" applyAlignment="0" applyProtection="0"/>
    <xf numFmtId="0" fontId="8" fillId="0" borderId="0"/>
    <xf numFmtId="9" fontId="9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3" fontId="0" fillId="0" borderId="0" xfId="0" applyNumberFormat="1"/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NumberFormat="1"/>
    <xf numFmtId="0" fontId="3" fillId="0" borderId="0" xfId="0" applyFont="1" applyAlignment="1">
      <alignment horizontal="center" vertical="center"/>
    </xf>
    <xf numFmtId="0" fontId="0" fillId="4" borderId="0" xfId="0" applyFill="1"/>
    <xf numFmtId="0" fontId="3" fillId="4" borderId="0" xfId="0" applyFont="1" applyFill="1" applyBorder="1" applyAlignment="1">
      <alignment horizontal="center" vertical="center" wrapText="1"/>
    </xf>
    <xf numFmtId="166" fontId="10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center"/>
    </xf>
    <xf numFmtId="49" fontId="8" fillId="0" borderId="0" xfId="0" applyNumberFormat="1" applyFont="1"/>
    <xf numFmtId="3" fontId="8" fillId="0" borderId="0" xfId="0" applyNumberFormat="1" applyFont="1"/>
    <xf numFmtId="166" fontId="5" fillId="0" borderId="0" xfId="0" applyNumberFormat="1" applyFont="1" applyFill="1"/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NumberFormat="1" applyFont="1"/>
    <xf numFmtId="166" fontId="5" fillId="0" borderId="0" xfId="0" applyNumberFormat="1" applyFont="1"/>
    <xf numFmtId="166" fontId="8" fillId="0" borderId="0" xfId="0" applyNumberFormat="1" applyFont="1"/>
    <xf numFmtId="3" fontId="5" fillId="0" borderId="0" xfId="0" applyNumberFormat="1" applyFont="1" applyBorder="1"/>
    <xf numFmtId="3" fontId="5" fillId="0" borderId="0" xfId="10" applyNumberFormat="1" applyFont="1" applyBorder="1"/>
    <xf numFmtId="3" fontId="5" fillId="0" borderId="0" xfId="10" applyNumberFormat="1" applyFont="1"/>
    <xf numFmtId="3" fontId="5" fillId="0" borderId="0" xfId="0" applyNumberFormat="1" applyFont="1" applyFill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8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Border="1" applyAlignment="1">
      <alignment horizontal="right" vertical="center"/>
    </xf>
    <xf numFmtId="49" fontId="8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12" fillId="5" borderId="0" xfId="0" applyFont="1" applyFill="1" applyBorder="1"/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14" fontId="12" fillId="0" borderId="0" xfId="0" applyNumberFormat="1" applyFont="1" applyFill="1" applyBorder="1"/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166" fontId="3" fillId="0" borderId="0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166" fontId="0" fillId="0" borderId="0" xfId="0" applyNumberFormat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5" fillId="0" borderId="0" xfId="0" applyFont="1" applyFill="1"/>
    <xf numFmtId="0" fontId="16" fillId="0" borderId="0" xfId="0" applyFont="1" applyAlignment="1"/>
    <xf numFmtId="0" fontId="16" fillId="0" borderId="0" xfId="0" applyFont="1" applyFill="1" applyAlignment="1">
      <alignment horizontal="left"/>
    </xf>
    <xf numFmtId="0" fontId="0" fillId="0" borderId="0" xfId="0" applyAlignment="1">
      <alignment horizontal="left" indent="1"/>
    </xf>
    <xf numFmtId="167" fontId="0" fillId="0" borderId="0" xfId="10" applyNumberFormat="1" applyFont="1"/>
    <xf numFmtId="168" fontId="0" fillId="0" borderId="0" xfId="10" applyNumberFormat="1" applyFont="1"/>
    <xf numFmtId="168" fontId="5" fillId="0" borderId="0" xfId="10" applyNumberFormat="1" applyFont="1"/>
    <xf numFmtId="3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11">
    <cellStyle name="Comma" xfId="10" builtinId="3"/>
    <cellStyle name="Comma0" xfId="1" xr:uid="{00000000-0005-0000-0000-000001000000}"/>
    <cellStyle name="Currency0" xfId="2" xr:uid="{00000000-0005-0000-0000-000002000000}"/>
    <cellStyle name="Date" xfId="3" xr:uid="{00000000-0005-0000-0000-000003000000}"/>
    <cellStyle name="Fixed" xfId="4" xr:uid="{00000000-0005-0000-0000-000004000000}"/>
    <cellStyle name="Heading 1" xfId="5" builtinId="16" customBuiltin="1"/>
    <cellStyle name="Heading 2" xfId="6" builtinId="17" customBuiltin="1"/>
    <cellStyle name="Normal" xfId="0" builtinId="0"/>
    <cellStyle name="Normal 2" xfId="8" xr:uid="{00000000-0005-0000-0000-000008000000}"/>
    <cellStyle name="Percent 2" xfId="9" xr:uid="{00000000-0005-0000-0000-000009000000}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72"/>
  <sheetViews>
    <sheetView tabSelected="1" topLeftCell="B1" zoomScaleNormal="100" workbookViewId="0">
      <selection activeCell="B1" sqref="B1"/>
    </sheetView>
  </sheetViews>
  <sheetFormatPr defaultColWidth="0" defaultRowHeight="12.75" zeroHeight="1" x14ac:dyDescent="0.2"/>
  <cols>
    <col min="1" max="1" width="8.42578125" hidden="1" customWidth="1"/>
    <col min="2" max="2" width="42.28515625" customWidth="1"/>
    <col min="3" max="3" width="26.7109375" customWidth="1"/>
    <col min="4" max="5" width="17.7109375" customWidth="1"/>
    <col min="6" max="6" width="13.42578125" style="28" customWidth="1"/>
    <col min="7" max="7" width="7.28515625" style="24" customWidth="1"/>
    <col min="8" max="9" width="10" customWidth="1"/>
    <col min="10" max="10" width="10" style="2" customWidth="1"/>
    <col min="11" max="16" width="13.28515625" style="2" customWidth="1"/>
    <col min="17" max="24" width="13.28515625" customWidth="1"/>
    <col min="25" max="16384" width="9.140625" hidden="1"/>
  </cols>
  <sheetData>
    <row r="1" spans="1:256" s="35" customFormat="1" ht="24" customHeight="1" x14ac:dyDescent="0.2">
      <c r="A1" s="33"/>
      <c r="B1" s="34" t="s">
        <v>403</v>
      </c>
      <c r="E1" s="36"/>
      <c r="F1" s="37"/>
      <c r="G1" s="38"/>
      <c r="K1" s="38"/>
    </row>
    <row r="2" spans="1:256" s="35" customFormat="1" ht="15" x14ac:dyDescent="0.2">
      <c r="A2" s="33" t="s">
        <v>22</v>
      </c>
      <c r="B2" s="39" t="s">
        <v>23</v>
      </c>
      <c r="E2" s="36"/>
      <c r="F2" s="37"/>
      <c r="G2" s="38"/>
      <c r="K2" s="38"/>
    </row>
    <row r="3" spans="1:256" s="35" customFormat="1" ht="15" x14ac:dyDescent="0.2">
      <c r="A3" s="33" t="s">
        <v>24</v>
      </c>
      <c r="B3" s="39" t="s">
        <v>25</v>
      </c>
      <c r="E3" s="36"/>
      <c r="F3" s="37"/>
      <c r="G3" s="38"/>
      <c r="K3" s="38"/>
    </row>
    <row r="4" spans="1:256" s="35" customFormat="1" ht="14.25" x14ac:dyDescent="0.2">
      <c r="A4" s="33"/>
      <c r="B4" s="40" t="s">
        <v>412</v>
      </c>
      <c r="E4" s="36"/>
      <c r="F4" s="37"/>
      <c r="G4" s="38"/>
      <c r="K4" s="38"/>
    </row>
    <row r="5" spans="1:256" s="35" customFormat="1" ht="36" customHeight="1" x14ac:dyDescent="0.3">
      <c r="A5" s="33"/>
      <c r="B5" s="41" t="s">
        <v>26</v>
      </c>
      <c r="E5" s="36"/>
      <c r="F5" s="37"/>
      <c r="G5" s="38"/>
      <c r="K5" s="38"/>
    </row>
    <row r="6" spans="1:256" ht="14.25" customHeight="1" x14ac:dyDescent="0.2">
      <c r="A6" s="7"/>
      <c r="B6" s="1"/>
      <c r="C6" s="1"/>
      <c r="D6" s="1"/>
      <c r="E6" s="1"/>
      <c r="F6" s="29"/>
      <c r="G6" s="25"/>
      <c r="H6" s="2"/>
      <c r="J6"/>
      <c r="K6" s="56" t="s">
        <v>13</v>
      </c>
      <c r="L6" s="57"/>
      <c r="M6" s="57"/>
      <c r="N6" s="57"/>
      <c r="O6" s="57"/>
      <c r="P6" s="57"/>
      <c r="Q6" s="57"/>
      <c r="R6" s="58" t="s">
        <v>14</v>
      </c>
      <c r="S6" s="59"/>
      <c r="T6" s="59"/>
      <c r="U6" s="59"/>
      <c r="V6" s="59"/>
      <c r="W6" s="59"/>
      <c r="X6" s="59"/>
    </row>
    <row r="7" spans="1:256" s="10" customFormat="1" ht="52.5" x14ac:dyDescent="0.2">
      <c r="A7" s="8" t="s">
        <v>0</v>
      </c>
      <c r="B7" s="45" t="s">
        <v>1</v>
      </c>
      <c r="C7" s="45" t="s">
        <v>20</v>
      </c>
      <c r="D7" s="45" t="s">
        <v>2</v>
      </c>
      <c r="E7" s="45" t="s">
        <v>16</v>
      </c>
      <c r="F7" s="42" t="s">
        <v>17</v>
      </c>
      <c r="G7" s="47" t="s">
        <v>27</v>
      </c>
      <c r="H7" s="48" t="s">
        <v>28</v>
      </c>
      <c r="I7" s="48" t="s">
        <v>29</v>
      </c>
      <c r="J7" s="48" t="s">
        <v>30</v>
      </c>
      <c r="K7" s="43" t="s">
        <v>31</v>
      </c>
      <c r="L7" s="43" t="s">
        <v>32</v>
      </c>
      <c r="M7" s="43" t="s">
        <v>33</v>
      </c>
      <c r="N7" s="44" t="s">
        <v>34</v>
      </c>
      <c r="O7" s="43" t="s">
        <v>35</v>
      </c>
      <c r="P7" s="43" t="s">
        <v>36</v>
      </c>
      <c r="Q7" s="44" t="s">
        <v>37</v>
      </c>
      <c r="R7" s="43" t="s">
        <v>38</v>
      </c>
      <c r="S7" s="43" t="s">
        <v>39</v>
      </c>
      <c r="T7" s="43" t="s">
        <v>40</v>
      </c>
      <c r="U7" s="44" t="s">
        <v>41</v>
      </c>
      <c r="V7" s="43" t="s">
        <v>42</v>
      </c>
      <c r="W7" s="43" t="s">
        <v>43</v>
      </c>
      <c r="X7" s="44" t="s">
        <v>44</v>
      </c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0" customFormat="1" ht="66" hidden="1" customHeight="1" x14ac:dyDescent="0.2">
      <c r="A8" s="8" t="s">
        <v>21</v>
      </c>
      <c r="B8" s="45"/>
      <c r="C8" s="45"/>
      <c r="D8" s="45"/>
      <c r="E8" s="45"/>
      <c r="F8" s="30"/>
      <c r="G8" s="3"/>
      <c r="H8" s="4" t="s">
        <v>15</v>
      </c>
      <c r="I8" s="3" t="s">
        <v>18</v>
      </c>
      <c r="J8" s="6" t="s">
        <v>19</v>
      </c>
      <c r="K8" s="4" t="s">
        <v>8</v>
      </c>
      <c r="L8" s="4" t="s">
        <v>9</v>
      </c>
      <c r="M8" s="4" t="s">
        <v>10</v>
      </c>
      <c r="N8" s="9" t="s">
        <v>56</v>
      </c>
      <c r="O8" s="4" t="s">
        <v>11</v>
      </c>
      <c r="P8" s="4" t="s">
        <v>12</v>
      </c>
      <c r="Q8" s="9" t="s">
        <v>57</v>
      </c>
      <c r="R8" s="4" t="s">
        <v>3</v>
      </c>
      <c r="S8" s="4" t="s">
        <v>4</v>
      </c>
      <c r="T8" s="4" t="s">
        <v>5</v>
      </c>
      <c r="U8" s="9" t="s">
        <v>58</v>
      </c>
      <c r="V8" s="4" t="s">
        <v>6</v>
      </c>
      <c r="W8" s="4" t="s">
        <v>7</v>
      </c>
      <c r="X8" s="9" t="s">
        <v>59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x14ac:dyDescent="0.2">
      <c r="A9">
        <v>3</v>
      </c>
      <c r="B9" t="s">
        <v>60</v>
      </c>
      <c r="C9" t="s">
        <v>61</v>
      </c>
      <c r="D9" t="s">
        <v>62</v>
      </c>
      <c r="E9" t="s">
        <v>63</v>
      </c>
      <c r="F9" s="28" t="s">
        <v>64</v>
      </c>
      <c r="G9" s="52" t="s">
        <v>65</v>
      </c>
      <c r="H9" s="53">
        <v>14</v>
      </c>
      <c r="I9" s="53">
        <v>0</v>
      </c>
      <c r="J9" s="53">
        <v>14</v>
      </c>
      <c r="K9" s="53">
        <v>1352818</v>
      </c>
      <c r="L9" s="53">
        <v>9399472</v>
      </c>
      <c r="M9" s="53">
        <v>8046654</v>
      </c>
      <c r="N9" s="54">
        <f>IF(ISERROR((L9-M9)/ L9),"",((L9-M9)/ L9))</f>
        <v>0.14392489280248932</v>
      </c>
      <c r="O9" s="53">
        <v>2073381</v>
      </c>
      <c r="P9" s="53"/>
      <c r="Q9" s="54">
        <f>IF(ISERROR(((L9+O9)-(M9+P9)) / (L9+O9)),"",(((L9+O9)-(M9+P9)) / (L9+O9)))</f>
        <v>0.29863530893318341</v>
      </c>
      <c r="R9" s="53">
        <v>1045234</v>
      </c>
      <c r="S9" s="53">
        <v>7934432</v>
      </c>
      <c r="T9" s="53">
        <v>6889198</v>
      </c>
      <c r="U9" s="55">
        <f>IF(ISERROR((S9-T9)/S9),"",((S9-T9)/S9))</f>
        <v>0.13173394138357983</v>
      </c>
      <c r="V9" s="53">
        <v>2073381</v>
      </c>
      <c r="W9" s="53"/>
      <c r="X9" s="54">
        <f>IF(ISERROR(((S9+V9)-(T9+W9))/(S9+V9)),"",(((S9+V9)-(T9+W9))/(S9+V9)))</f>
        <v>0.31161803283094919</v>
      </c>
    </row>
    <row r="10" spans="1:256" s="1" customFormat="1" x14ac:dyDescent="0.2">
      <c r="A10">
        <v>4</v>
      </c>
      <c r="B10" t="s">
        <v>66</v>
      </c>
      <c r="C10" t="s">
        <v>67</v>
      </c>
      <c r="D10" t="s">
        <v>68</v>
      </c>
      <c r="E10" t="s">
        <v>68</v>
      </c>
      <c r="F10" s="28" t="s">
        <v>69</v>
      </c>
      <c r="G10" s="52" t="s">
        <v>65</v>
      </c>
      <c r="H10" s="53">
        <v>25</v>
      </c>
      <c r="I10" s="53">
        <v>6</v>
      </c>
      <c r="J10" s="53">
        <v>25</v>
      </c>
      <c r="K10" s="53">
        <v>7913759</v>
      </c>
      <c r="L10" s="53">
        <v>87309371</v>
      </c>
      <c r="M10" s="53">
        <v>79395612</v>
      </c>
      <c r="N10" s="54">
        <f t="shared" ref="N10:N73" si="0">IF(ISERROR((L10-M10)/ L10),"",((L10-M10)/ L10))</f>
        <v>9.0640430796368923E-2</v>
      </c>
      <c r="O10" s="53">
        <v>10172314</v>
      </c>
      <c r="P10" s="53"/>
      <c r="Q10" s="54">
        <f t="shared" ref="Q10:Q73" si="1">IF(ISERROR(((L10+O10)-(M10+P10)) / (L10+O10)),"",(((L10+O10)-(M10+P10)) / (L10+O10)))</f>
        <v>0.18553303628266171</v>
      </c>
      <c r="R10" s="53">
        <v>7913759</v>
      </c>
      <c r="S10" s="53">
        <v>87309371</v>
      </c>
      <c r="T10" s="53">
        <v>79395612</v>
      </c>
      <c r="U10" s="55">
        <f t="shared" ref="U10:U73" si="2">IF(ISERROR((S10-T10)/S10),"",((S10-T10)/S10))</f>
        <v>9.0640430796368923E-2</v>
      </c>
      <c r="V10" s="53">
        <v>10172314</v>
      </c>
      <c r="W10" s="53"/>
      <c r="X10" s="54">
        <f t="shared" ref="X10:X73" si="3">IF(ISERROR(((S10+V10)-(T10+W10))/(S10+V10)),"",(((S10+V10)-(T10+W10))/(S10+V10)))</f>
        <v>0.18553303628266171</v>
      </c>
    </row>
    <row r="11" spans="1:256" s="1" customFormat="1" x14ac:dyDescent="0.2">
      <c r="A11">
        <v>100</v>
      </c>
      <c r="B11" s="1" t="s">
        <v>404</v>
      </c>
      <c r="C11" t="s">
        <v>70</v>
      </c>
      <c r="D11" t="s">
        <v>71</v>
      </c>
      <c r="E11" t="s">
        <v>72</v>
      </c>
      <c r="F11" s="28" t="s">
        <v>73</v>
      </c>
      <c r="G11" s="52" t="s">
        <v>74</v>
      </c>
      <c r="H11" s="53">
        <v>159</v>
      </c>
      <c r="I11" s="53">
        <v>22</v>
      </c>
      <c r="J11" s="53">
        <v>84</v>
      </c>
      <c r="K11" s="53">
        <v>-9999494</v>
      </c>
      <c r="L11" s="53">
        <v>288680967</v>
      </c>
      <c r="M11" s="53">
        <v>298680461</v>
      </c>
      <c r="N11" s="54">
        <f t="shared" si="0"/>
        <v>-3.4638563476891773E-2</v>
      </c>
      <c r="O11" s="53">
        <v>8175</v>
      </c>
      <c r="P11" s="53">
        <v>-668444</v>
      </c>
      <c r="Q11" s="54">
        <f t="shared" si="1"/>
        <v>-3.2293819349811223E-2</v>
      </c>
      <c r="R11" s="53">
        <v>-6996551</v>
      </c>
      <c r="S11" s="53">
        <v>274950324</v>
      </c>
      <c r="T11" s="53">
        <v>281946875</v>
      </c>
      <c r="U11" s="55">
        <f t="shared" si="2"/>
        <v>-2.5446600310243678E-2</v>
      </c>
      <c r="V11" s="53">
        <v>8175</v>
      </c>
      <c r="W11" s="53">
        <v>-668444</v>
      </c>
      <c r="X11" s="54">
        <f t="shared" si="3"/>
        <v>-2.2985039644110073E-2</v>
      </c>
    </row>
    <row r="12" spans="1:256" s="1" customFormat="1" x14ac:dyDescent="0.2">
      <c r="A12">
        <v>34</v>
      </c>
      <c r="B12" t="s">
        <v>75</v>
      </c>
      <c r="C12" t="s">
        <v>67</v>
      </c>
      <c r="D12" t="s">
        <v>76</v>
      </c>
      <c r="E12" t="s">
        <v>77</v>
      </c>
      <c r="F12" s="28" t="s">
        <v>73</v>
      </c>
      <c r="G12" s="52" t="s">
        <v>74</v>
      </c>
      <c r="H12" s="53">
        <v>127</v>
      </c>
      <c r="I12" s="53">
        <v>14</v>
      </c>
      <c r="J12" s="53">
        <v>73</v>
      </c>
      <c r="K12" s="53">
        <v>14116073</v>
      </c>
      <c r="L12" s="53">
        <v>182322908</v>
      </c>
      <c r="M12" s="53">
        <v>168206835</v>
      </c>
      <c r="N12" s="54">
        <f t="shared" si="0"/>
        <v>7.7423474399607534E-2</v>
      </c>
      <c r="O12" s="53">
        <v>4439115</v>
      </c>
      <c r="P12" s="53">
        <v>75277</v>
      </c>
      <c r="Q12" s="54">
        <f t="shared" si="1"/>
        <v>9.8948976366571059E-2</v>
      </c>
      <c r="R12" s="53">
        <v>14116073</v>
      </c>
      <c r="S12" s="53">
        <v>182322908</v>
      </c>
      <c r="T12" s="53">
        <v>168206835</v>
      </c>
      <c r="U12" s="55">
        <f t="shared" si="2"/>
        <v>7.7423474399607534E-2</v>
      </c>
      <c r="V12" s="53">
        <v>4439115</v>
      </c>
      <c r="W12" s="53">
        <v>75277</v>
      </c>
      <c r="X12" s="54">
        <f t="shared" si="3"/>
        <v>9.8948976366571059E-2</v>
      </c>
    </row>
    <row r="13" spans="1:256" s="1" customFormat="1" x14ac:dyDescent="0.2">
      <c r="A13">
        <v>248</v>
      </c>
      <c r="B13" t="s">
        <v>78</v>
      </c>
      <c r="C13" t="s">
        <v>79</v>
      </c>
      <c r="D13" t="s">
        <v>76</v>
      </c>
      <c r="E13" t="s">
        <v>77</v>
      </c>
      <c r="F13" s="28" t="s">
        <v>64</v>
      </c>
      <c r="G13" s="52" t="s">
        <v>74</v>
      </c>
      <c r="H13" s="53">
        <v>16</v>
      </c>
      <c r="I13" s="53">
        <v>0</v>
      </c>
      <c r="J13" s="53">
        <v>16</v>
      </c>
      <c r="K13" s="53"/>
      <c r="L13" s="53"/>
      <c r="M13" s="53"/>
      <c r="N13" s="54" t="str">
        <f t="shared" si="0"/>
        <v/>
      </c>
      <c r="O13" s="53"/>
      <c r="P13" s="53"/>
      <c r="Q13" s="54" t="str">
        <f t="shared" si="1"/>
        <v/>
      </c>
      <c r="R13" s="53">
        <v>0</v>
      </c>
      <c r="S13" s="53">
        <v>8332987</v>
      </c>
      <c r="T13" s="53">
        <v>8332987</v>
      </c>
      <c r="U13" s="55">
        <f t="shared" si="2"/>
        <v>0</v>
      </c>
      <c r="V13" s="53"/>
      <c r="W13" s="53"/>
      <c r="X13" s="54">
        <f t="shared" si="3"/>
        <v>0</v>
      </c>
    </row>
    <row r="14" spans="1:256" s="1" customFormat="1" x14ac:dyDescent="0.2">
      <c r="A14">
        <v>249</v>
      </c>
      <c r="B14" t="s">
        <v>80</v>
      </c>
      <c r="C14" t="s">
        <v>79</v>
      </c>
      <c r="D14" t="s">
        <v>81</v>
      </c>
      <c r="E14" t="s">
        <v>82</v>
      </c>
      <c r="F14" s="28" t="s">
        <v>64</v>
      </c>
      <c r="G14" s="52" t="s">
        <v>74</v>
      </c>
      <c r="H14" s="53">
        <v>16</v>
      </c>
      <c r="I14" s="53">
        <v>0</v>
      </c>
      <c r="J14" s="53">
        <v>16</v>
      </c>
      <c r="K14" s="53"/>
      <c r="L14" s="53"/>
      <c r="M14" s="53"/>
      <c r="N14" s="54" t="str">
        <f t="shared" si="0"/>
        <v/>
      </c>
      <c r="O14" s="53"/>
      <c r="P14" s="53"/>
      <c r="Q14" s="54" t="str">
        <f t="shared" si="1"/>
        <v/>
      </c>
      <c r="R14" s="53">
        <v>0</v>
      </c>
      <c r="S14" s="53">
        <v>8230769</v>
      </c>
      <c r="T14" s="53">
        <v>8230769</v>
      </c>
      <c r="U14" s="55">
        <f t="shared" si="2"/>
        <v>0</v>
      </c>
      <c r="V14" s="53"/>
      <c r="W14" s="53"/>
      <c r="X14" s="54">
        <f t="shared" si="3"/>
        <v>0</v>
      </c>
    </row>
    <row r="15" spans="1:256" s="1" customFormat="1" x14ac:dyDescent="0.2">
      <c r="A15">
        <v>200</v>
      </c>
      <c r="B15" t="s">
        <v>83</v>
      </c>
      <c r="C15" t="s">
        <v>79</v>
      </c>
      <c r="D15" t="s">
        <v>84</v>
      </c>
      <c r="E15" t="s">
        <v>84</v>
      </c>
      <c r="F15" s="28" t="s">
        <v>64</v>
      </c>
      <c r="G15" s="52" t="s">
        <v>74</v>
      </c>
      <c r="H15" s="53">
        <v>175</v>
      </c>
      <c r="I15" s="53">
        <v>0</v>
      </c>
      <c r="J15" s="53">
        <v>110</v>
      </c>
      <c r="K15" s="53"/>
      <c r="L15" s="53"/>
      <c r="M15" s="53"/>
      <c r="N15" s="54" t="str">
        <f t="shared" si="0"/>
        <v/>
      </c>
      <c r="O15" s="53"/>
      <c r="P15" s="53"/>
      <c r="Q15" s="54" t="str">
        <f t="shared" si="1"/>
        <v/>
      </c>
      <c r="R15" s="53">
        <v>0</v>
      </c>
      <c r="S15" s="53">
        <v>56961210</v>
      </c>
      <c r="T15" s="53">
        <v>56961210</v>
      </c>
      <c r="U15" s="55">
        <f t="shared" si="2"/>
        <v>0</v>
      </c>
      <c r="V15" s="53"/>
      <c r="W15" s="53"/>
      <c r="X15" s="54">
        <f t="shared" si="3"/>
        <v>0</v>
      </c>
    </row>
    <row r="16" spans="1:256" s="1" customFormat="1" x14ac:dyDescent="0.2">
      <c r="A16">
        <v>6</v>
      </c>
      <c r="B16" t="s">
        <v>85</v>
      </c>
      <c r="C16" t="s">
        <v>67</v>
      </c>
      <c r="D16" t="s">
        <v>86</v>
      </c>
      <c r="E16" t="s">
        <v>87</v>
      </c>
      <c r="F16" s="28" t="s">
        <v>69</v>
      </c>
      <c r="G16" s="52" t="s">
        <v>65</v>
      </c>
      <c r="H16" s="53">
        <v>15</v>
      </c>
      <c r="I16" s="53">
        <v>1</v>
      </c>
      <c r="J16" s="53">
        <v>15</v>
      </c>
      <c r="K16" s="53">
        <v>721825</v>
      </c>
      <c r="L16" s="53">
        <v>16730369</v>
      </c>
      <c r="M16" s="53">
        <v>16008544</v>
      </c>
      <c r="N16" s="54">
        <f t="shared" si="0"/>
        <v>4.3144595316457153E-2</v>
      </c>
      <c r="O16" s="53">
        <v>6208567</v>
      </c>
      <c r="P16" s="53">
        <v>68751</v>
      </c>
      <c r="Q16" s="54">
        <f t="shared" si="1"/>
        <v>0.29912638493781923</v>
      </c>
      <c r="R16" s="53">
        <v>1315140</v>
      </c>
      <c r="S16" s="53">
        <v>8747480</v>
      </c>
      <c r="T16" s="53">
        <v>7432340</v>
      </c>
      <c r="U16" s="55">
        <f t="shared" si="2"/>
        <v>0.15034501364964539</v>
      </c>
      <c r="V16" s="53">
        <v>6208567</v>
      </c>
      <c r="W16" s="53">
        <v>68751</v>
      </c>
      <c r="X16" s="54">
        <f t="shared" si="3"/>
        <v>0.49845764726468161</v>
      </c>
    </row>
    <row r="17" spans="1:24" s="1" customFormat="1" x14ac:dyDescent="0.2">
      <c r="A17">
        <v>7</v>
      </c>
      <c r="B17" t="s">
        <v>88</v>
      </c>
      <c r="C17" t="s">
        <v>89</v>
      </c>
      <c r="D17" t="s">
        <v>90</v>
      </c>
      <c r="E17" t="s">
        <v>91</v>
      </c>
      <c r="F17" s="28" t="s">
        <v>73</v>
      </c>
      <c r="G17" s="52" t="s">
        <v>65</v>
      </c>
      <c r="H17" s="53">
        <v>20</v>
      </c>
      <c r="I17" s="53">
        <v>0</v>
      </c>
      <c r="J17" s="53">
        <v>20</v>
      </c>
      <c r="K17" s="53">
        <v>3587945</v>
      </c>
      <c r="L17" s="53">
        <v>17955400</v>
      </c>
      <c r="M17" s="53">
        <v>14367455</v>
      </c>
      <c r="N17" s="54">
        <f t="shared" si="0"/>
        <v>0.19982540071510521</v>
      </c>
      <c r="O17" s="53">
        <v>123457</v>
      </c>
      <c r="P17" s="53">
        <v>13735</v>
      </c>
      <c r="Q17" s="54">
        <f t="shared" si="1"/>
        <v>0.20452991027032294</v>
      </c>
      <c r="R17" s="53">
        <v>3587945</v>
      </c>
      <c r="S17" s="53">
        <v>17955400</v>
      </c>
      <c r="T17" s="53">
        <v>14367455</v>
      </c>
      <c r="U17" s="55">
        <f t="shared" si="2"/>
        <v>0.19982540071510521</v>
      </c>
      <c r="V17" s="53">
        <v>123457</v>
      </c>
      <c r="W17" s="53">
        <v>13735</v>
      </c>
      <c r="X17" s="54">
        <f t="shared" si="3"/>
        <v>0.20452991027032294</v>
      </c>
    </row>
    <row r="18" spans="1:24" s="1" customFormat="1" x14ac:dyDescent="0.2">
      <c r="A18">
        <v>175</v>
      </c>
      <c r="B18" t="s">
        <v>92</v>
      </c>
      <c r="C18" t="s">
        <v>61</v>
      </c>
      <c r="D18" t="s">
        <v>93</v>
      </c>
      <c r="E18" t="s">
        <v>94</v>
      </c>
      <c r="F18" s="28" t="s">
        <v>64</v>
      </c>
      <c r="G18" s="52" t="s">
        <v>65</v>
      </c>
      <c r="H18" s="53">
        <v>16</v>
      </c>
      <c r="I18" s="53">
        <v>4</v>
      </c>
      <c r="J18" s="53">
        <v>16</v>
      </c>
      <c r="K18" s="53">
        <v>2457123</v>
      </c>
      <c r="L18" s="53">
        <v>18628313</v>
      </c>
      <c r="M18" s="53">
        <v>16171190</v>
      </c>
      <c r="N18" s="54">
        <f t="shared" si="0"/>
        <v>0.13190260438505624</v>
      </c>
      <c r="O18" s="53">
        <v>2117154</v>
      </c>
      <c r="P18" s="53">
        <v>35633</v>
      </c>
      <c r="Q18" s="54">
        <f t="shared" si="1"/>
        <v>0.21877762501080356</v>
      </c>
      <c r="R18" s="53">
        <v>404103</v>
      </c>
      <c r="S18" s="53">
        <v>13033749</v>
      </c>
      <c r="T18" s="53">
        <v>12629646</v>
      </c>
      <c r="U18" s="55">
        <f t="shared" si="2"/>
        <v>3.1004356459526726E-2</v>
      </c>
      <c r="V18" s="53">
        <v>2117154</v>
      </c>
      <c r="W18" s="53">
        <v>35633</v>
      </c>
      <c r="X18" s="54">
        <f t="shared" si="3"/>
        <v>0.16405781226373109</v>
      </c>
    </row>
    <row r="19" spans="1:24" s="1" customFormat="1" x14ac:dyDescent="0.2">
      <c r="A19">
        <v>19</v>
      </c>
      <c r="B19" t="s">
        <v>95</v>
      </c>
      <c r="C19" t="s">
        <v>96</v>
      </c>
      <c r="D19" t="s">
        <v>97</v>
      </c>
      <c r="E19" t="s">
        <v>98</v>
      </c>
      <c r="F19" s="28" t="s">
        <v>73</v>
      </c>
      <c r="G19" s="52" t="s">
        <v>65</v>
      </c>
      <c r="H19" s="53">
        <v>25</v>
      </c>
      <c r="I19" s="53">
        <v>4</v>
      </c>
      <c r="J19" s="53">
        <v>25</v>
      </c>
      <c r="K19" s="53">
        <v>3056503</v>
      </c>
      <c r="L19" s="53">
        <v>15821786</v>
      </c>
      <c r="M19" s="53">
        <v>12765283</v>
      </c>
      <c r="N19" s="54">
        <f t="shared" si="0"/>
        <v>0.19318318424986913</v>
      </c>
      <c r="O19" s="53">
        <v>252680</v>
      </c>
      <c r="P19" s="53"/>
      <c r="Q19" s="54">
        <f t="shared" si="1"/>
        <v>0.20586581227643891</v>
      </c>
      <c r="R19" s="53">
        <v>2842588</v>
      </c>
      <c r="S19" s="53">
        <v>11855469</v>
      </c>
      <c r="T19" s="53">
        <v>9012881</v>
      </c>
      <c r="U19" s="55">
        <f t="shared" si="2"/>
        <v>0.23977018538870121</v>
      </c>
      <c r="V19" s="53">
        <v>252680</v>
      </c>
      <c r="W19" s="53"/>
      <c r="X19" s="54">
        <f t="shared" si="3"/>
        <v>0.25563510987517579</v>
      </c>
    </row>
    <row r="20" spans="1:24" s="1" customFormat="1" x14ac:dyDescent="0.2">
      <c r="A20">
        <v>159</v>
      </c>
      <c r="B20" t="s">
        <v>99</v>
      </c>
      <c r="C20" t="s">
        <v>100</v>
      </c>
      <c r="D20" t="s">
        <v>101</v>
      </c>
      <c r="E20" t="s">
        <v>102</v>
      </c>
      <c r="F20" s="28" t="s">
        <v>64</v>
      </c>
      <c r="G20" s="52" t="s">
        <v>65</v>
      </c>
      <c r="H20" s="53">
        <v>15</v>
      </c>
      <c r="I20" s="53">
        <v>3</v>
      </c>
      <c r="J20" s="53">
        <v>15</v>
      </c>
      <c r="K20" s="53">
        <v>-2746379</v>
      </c>
      <c r="L20" s="53">
        <v>14194306</v>
      </c>
      <c r="M20" s="53">
        <v>16940685</v>
      </c>
      <c r="N20" s="54">
        <f t="shared" si="0"/>
        <v>-0.19348455641297291</v>
      </c>
      <c r="O20" s="53">
        <v>3055398</v>
      </c>
      <c r="P20" s="53"/>
      <c r="Q20" s="54">
        <f t="shared" si="1"/>
        <v>1.7914452329153011E-2</v>
      </c>
      <c r="R20" s="53">
        <v>-384844</v>
      </c>
      <c r="S20" s="53">
        <v>9994710</v>
      </c>
      <c r="T20" s="53">
        <v>10379554</v>
      </c>
      <c r="U20" s="55">
        <f t="shared" si="2"/>
        <v>-3.8504769022813065E-2</v>
      </c>
      <c r="V20" s="53">
        <v>1106073</v>
      </c>
      <c r="W20" s="53"/>
      <c r="X20" s="54">
        <f t="shared" si="3"/>
        <v>6.4971002495950059E-2</v>
      </c>
    </row>
    <row r="21" spans="1:24" s="1" customFormat="1" x14ac:dyDescent="0.2">
      <c r="A21">
        <v>254</v>
      </c>
      <c r="B21" t="s">
        <v>103</v>
      </c>
      <c r="C21" t="s">
        <v>79</v>
      </c>
      <c r="D21" t="s">
        <v>104</v>
      </c>
      <c r="E21" t="s">
        <v>105</v>
      </c>
      <c r="F21" s="28" t="s">
        <v>64</v>
      </c>
      <c r="G21" s="52" t="s">
        <v>74</v>
      </c>
      <c r="H21" s="53">
        <v>16</v>
      </c>
      <c r="I21" s="53">
        <v>0</v>
      </c>
      <c r="J21" s="53">
        <v>16</v>
      </c>
      <c r="K21" s="53"/>
      <c r="L21" s="53"/>
      <c r="M21" s="53"/>
      <c r="N21" s="54" t="str">
        <f t="shared" si="0"/>
        <v/>
      </c>
      <c r="O21" s="53"/>
      <c r="P21" s="53"/>
      <c r="Q21" s="54" t="str">
        <f t="shared" si="1"/>
        <v/>
      </c>
      <c r="R21" s="53">
        <v>0</v>
      </c>
      <c r="S21" s="53">
        <v>7807937</v>
      </c>
      <c r="T21" s="53">
        <v>7807937</v>
      </c>
      <c r="U21" s="55">
        <f t="shared" si="2"/>
        <v>0</v>
      </c>
      <c r="V21" s="53"/>
      <c r="W21" s="53"/>
      <c r="X21" s="54">
        <f t="shared" si="3"/>
        <v>0</v>
      </c>
    </row>
    <row r="22" spans="1:24" s="1" customFormat="1" x14ac:dyDescent="0.2">
      <c r="A22">
        <v>256</v>
      </c>
      <c r="B22" t="s">
        <v>106</v>
      </c>
      <c r="C22" t="s">
        <v>79</v>
      </c>
      <c r="D22" t="s">
        <v>107</v>
      </c>
      <c r="E22" t="s">
        <v>108</v>
      </c>
      <c r="F22" s="28" t="s">
        <v>64</v>
      </c>
      <c r="G22" s="52" t="s">
        <v>74</v>
      </c>
      <c r="H22" s="53">
        <v>16</v>
      </c>
      <c r="I22" s="53">
        <v>0</v>
      </c>
      <c r="J22" s="53">
        <v>16</v>
      </c>
      <c r="K22" s="53"/>
      <c r="L22" s="53"/>
      <c r="M22" s="53"/>
      <c r="N22" s="54" t="str">
        <f t="shared" si="0"/>
        <v/>
      </c>
      <c r="O22" s="53"/>
      <c r="P22" s="53"/>
      <c r="Q22" s="54" t="str">
        <f t="shared" si="1"/>
        <v/>
      </c>
      <c r="R22" s="53">
        <v>0</v>
      </c>
      <c r="S22" s="53">
        <v>8183582</v>
      </c>
      <c r="T22" s="53">
        <v>8183582</v>
      </c>
      <c r="U22" s="55">
        <f t="shared" si="2"/>
        <v>0</v>
      </c>
      <c r="V22" s="53"/>
      <c r="W22" s="53"/>
      <c r="X22" s="54">
        <f t="shared" si="3"/>
        <v>0</v>
      </c>
    </row>
    <row r="23" spans="1:24" s="1" customFormat="1" x14ac:dyDescent="0.2">
      <c r="A23">
        <v>102</v>
      </c>
      <c r="B23" t="s">
        <v>109</v>
      </c>
      <c r="C23" t="s">
        <v>96</v>
      </c>
      <c r="D23" t="s">
        <v>107</v>
      </c>
      <c r="E23" t="s">
        <v>108</v>
      </c>
      <c r="F23" s="28" t="s">
        <v>73</v>
      </c>
      <c r="G23" s="52" t="s">
        <v>74</v>
      </c>
      <c r="H23" s="53">
        <v>118</v>
      </c>
      <c r="I23" s="53">
        <v>12</v>
      </c>
      <c r="J23" s="53">
        <v>101</v>
      </c>
      <c r="K23" s="53">
        <v>26856935</v>
      </c>
      <c r="L23" s="53">
        <v>358699247</v>
      </c>
      <c r="M23" s="53">
        <v>331842312</v>
      </c>
      <c r="N23" s="54">
        <f t="shared" si="0"/>
        <v>7.4873129019978127E-2</v>
      </c>
      <c r="O23" s="53">
        <v>247707</v>
      </c>
      <c r="P23" s="53">
        <v>165601</v>
      </c>
      <c r="Q23" s="54">
        <f t="shared" si="1"/>
        <v>7.5050200871742176E-2</v>
      </c>
      <c r="R23" s="53">
        <v>35278614</v>
      </c>
      <c r="S23" s="53">
        <v>331927649</v>
      </c>
      <c r="T23" s="53">
        <v>296649035</v>
      </c>
      <c r="U23" s="55">
        <f t="shared" si="2"/>
        <v>0.10628404746119839</v>
      </c>
      <c r="V23" s="53">
        <v>247707</v>
      </c>
      <c r="W23" s="53">
        <v>165601</v>
      </c>
      <c r="X23" s="54">
        <f t="shared" si="3"/>
        <v>0.1064519668942569</v>
      </c>
    </row>
    <row r="24" spans="1:24" s="1" customFormat="1" x14ac:dyDescent="0.2">
      <c r="A24">
        <v>153</v>
      </c>
      <c r="B24" t="s">
        <v>110</v>
      </c>
      <c r="C24" t="s">
        <v>111</v>
      </c>
      <c r="D24" t="s">
        <v>112</v>
      </c>
      <c r="E24" t="s">
        <v>87</v>
      </c>
      <c r="F24" s="28" t="s">
        <v>73</v>
      </c>
      <c r="G24" s="52" t="s">
        <v>65</v>
      </c>
      <c r="H24" s="53">
        <v>21</v>
      </c>
      <c r="I24" s="53">
        <v>0</v>
      </c>
      <c r="J24" s="53">
        <v>21</v>
      </c>
      <c r="K24" s="53">
        <v>-213705</v>
      </c>
      <c r="L24" s="53">
        <v>20484988</v>
      </c>
      <c r="M24" s="53">
        <v>20698693</v>
      </c>
      <c r="N24" s="54">
        <f t="shared" si="0"/>
        <v>-1.0432273623982597E-2</v>
      </c>
      <c r="O24" s="53">
        <v>4295245</v>
      </c>
      <c r="P24" s="53">
        <v>70445</v>
      </c>
      <c r="Q24" s="54">
        <f t="shared" si="1"/>
        <v>0.16186671852520515</v>
      </c>
      <c r="R24" s="53">
        <v>1208873</v>
      </c>
      <c r="S24" s="53">
        <v>15725609</v>
      </c>
      <c r="T24" s="53">
        <v>14516736</v>
      </c>
      <c r="U24" s="55">
        <f t="shared" si="2"/>
        <v>7.6872889310677886E-2</v>
      </c>
      <c r="V24" s="53">
        <v>3741137</v>
      </c>
      <c r="W24" s="53">
        <v>70445</v>
      </c>
      <c r="X24" s="54">
        <f t="shared" si="3"/>
        <v>0.25066156408472173</v>
      </c>
    </row>
    <row r="25" spans="1:24" s="1" customFormat="1" x14ac:dyDescent="0.2">
      <c r="A25">
        <v>104</v>
      </c>
      <c r="B25" t="s">
        <v>113</v>
      </c>
      <c r="C25" t="s">
        <v>67</v>
      </c>
      <c r="D25" t="s">
        <v>114</v>
      </c>
      <c r="E25" t="s">
        <v>115</v>
      </c>
      <c r="F25" s="28" t="s">
        <v>73</v>
      </c>
      <c r="G25" s="52" t="s">
        <v>65</v>
      </c>
      <c r="H25" s="53">
        <v>20</v>
      </c>
      <c r="I25" s="53">
        <v>4</v>
      </c>
      <c r="J25" s="53">
        <v>20</v>
      </c>
      <c r="K25" s="53">
        <v>3753283</v>
      </c>
      <c r="L25" s="53">
        <v>29892237</v>
      </c>
      <c r="M25" s="53">
        <v>26138954</v>
      </c>
      <c r="N25" s="54">
        <f t="shared" si="0"/>
        <v>0.12556045905831673</v>
      </c>
      <c r="O25" s="53">
        <v>8935</v>
      </c>
      <c r="P25" s="53"/>
      <c r="Q25" s="54">
        <f t="shared" si="1"/>
        <v>0.12582175708697974</v>
      </c>
      <c r="R25" s="53">
        <v>4389949</v>
      </c>
      <c r="S25" s="53">
        <v>20995819</v>
      </c>
      <c r="T25" s="53">
        <v>16605870</v>
      </c>
      <c r="U25" s="55">
        <f t="shared" si="2"/>
        <v>0.20908681866613538</v>
      </c>
      <c r="V25" s="53">
        <v>8935</v>
      </c>
      <c r="W25" s="53"/>
      <c r="X25" s="54">
        <f t="shared" si="3"/>
        <v>0.20942325723024416</v>
      </c>
    </row>
    <row r="26" spans="1:24" s="1" customFormat="1" x14ac:dyDescent="0.2">
      <c r="A26">
        <v>162</v>
      </c>
      <c r="B26" t="s">
        <v>116</v>
      </c>
      <c r="C26" t="s">
        <v>67</v>
      </c>
      <c r="D26" t="s">
        <v>117</v>
      </c>
      <c r="E26" t="s">
        <v>118</v>
      </c>
      <c r="F26" s="28" t="s">
        <v>73</v>
      </c>
      <c r="G26" s="52" t="s">
        <v>65</v>
      </c>
      <c r="H26" s="53">
        <v>43</v>
      </c>
      <c r="I26" s="53">
        <v>4</v>
      </c>
      <c r="J26" s="53">
        <v>25</v>
      </c>
      <c r="K26" s="53">
        <v>5250104</v>
      </c>
      <c r="L26" s="53">
        <v>43299118</v>
      </c>
      <c r="M26" s="53">
        <v>38049014</v>
      </c>
      <c r="N26" s="54">
        <f t="shared" si="0"/>
        <v>0.12125198485567304</v>
      </c>
      <c r="O26" s="53">
        <v>324285</v>
      </c>
      <c r="P26" s="53"/>
      <c r="Q26" s="54">
        <f t="shared" si="1"/>
        <v>0.12778436840427143</v>
      </c>
      <c r="R26" s="53">
        <v>6292712</v>
      </c>
      <c r="S26" s="53">
        <v>39059204</v>
      </c>
      <c r="T26" s="53">
        <v>32766492</v>
      </c>
      <c r="U26" s="55">
        <f t="shared" si="2"/>
        <v>0.16110702102377714</v>
      </c>
      <c r="V26" s="53">
        <v>324285</v>
      </c>
      <c r="W26" s="53"/>
      <c r="X26" s="54">
        <f t="shared" si="3"/>
        <v>0.16801449460203996</v>
      </c>
    </row>
    <row r="27" spans="1:24" s="1" customFormat="1" x14ac:dyDescent="0.2">
      <c r="A27">
        <v>142</v>
      </c>
      <c r="B27" t="s">
        <v>119</v>
      </c>
      <c r="C27" t="s">
        <v>61</v>
      </c>
      <c r="D27" t="s">
        <v>120</v>
      </c>
      <c r="E27" t="s">
        <v>105</v>
      </c>
      <c r="F27" s="28" t="s">
        <v>64</v>
      </c>
      <c r="G27" s="52" t="s">
        <v>74</v>
      </c>
      <c r="H27" s="53">
        <v>162</v>
      </c>
      <c r="I27" s="53">
        <v>13</v>
      </c>
      <c r="J27" s="53">
        <v>127</v>
      </c>
      <c r="K27" s="53">
        <v>28929294</v>
      </c>
      <c r="L27" s="53">
        <v>268920375</v>
      </c>
      <c r="M27" s="53">
        <v>239991081</v>
      </c>
      <c r="N27" s="54">
        <f t="shared" si="0"/>
        <v>0.10757568666933474</v>
      </c>
      <c r="O27" s="53">
        <v>33376714</v>
      </c>
      <c r="P27" s="53">
        <v>566833</v>
      </c>
      <c r="Q27" s="54">
        <f t="shared" si="1"/>
        <v>0.20423344202298951</v>
      </c>
      <c r="R27" s="53">
        <v>18033689</v>
      </c>
      <c r="S27" s="53">
        <v>225083377</v>
      </c>
      <c r="T27" s="53">
        <v>207049688</v>
      </c>
      <c r="U27" s="55">
        <f t="shared" si="2"/>
        <v>8.0120039251054959E-2</v>
      </c>
      <c r="V27" s="53">
        <v>32420593</v>
      </c>
      <c r="W27" s="53">
        <v>566833</v>
      </c>
      <c r="X27" s="54">
        <f t="shared" si="3"/>
        <v>0.19373467911970443</v>
      </c>
    </row>
    <row r="28" spans="1:24" s="1" customFormat="1" x14ac:dyDescent="0.2">
      <c r="A28">
        <v>134</v>
      </c>
      <c r="B28" t="s">
        <v>121</v>
      </c>
      <c r="C28" t="s">
        <v>100</v>
      </c>
      <c r="D28" t="s">
        <v>122</v>
      </c>
      <c r="E28" t="s">
        <v>123</v>
      </c>
      <c r="F28" s="28" t="s">
        <v>64</v>
      </c>
      <c r="G28" s="52" t="s">
        <v>65</v>
      </c>
      <c r="H28" s="53">
        <v>25</v>
      </c>
      <c r="I28" s="53">
        <v>8</v>
      </c>
      <c r="J28" s="53">
        <v>25</v>
      </c>
      <c r="K28" s="53">
        <v>5298312</v>
      </c>
      <c r="L28" s="53">
        <v>31495267</v>
      </c>
      <c r="M28" s="53">
        <v>26196955</v>
      </c>
      <c r="N28" s="54">
        <f t="shared" si="0"/>
        <v>0.16822565752498622</v>
      </c>
      <c r="O28" s="53">
        <v>17347479</v>
      </c>
      <c r="P28" s="53"/>
      <c r="Q28" s="54">
        <f t="shared" si="1"/>
        <v>0.46364696612266643</v>
      </c>
      <c r="R28" s="53">
        <v>1738510</v>
      </c>
      <c r="S28" s="53">
        <v>20957610</v>
      </c>
      <c r="T28" s="53">
        <v>19219100</v>
      </c>
      <c r="U28" s="55">
        <f t="shared" si="2"/>
        <v>8.2953638320400078E-2</v>
      </c>
      <c r="V28" s="53">
        <v>6226364</v>
      </c>
      <c r="W28" s="53"/>
      <c r="X28" s="54">
        <f t="shared" si="3"/>
        <v>0.29299888235620003</v>
      </c>
    </row>
    <row r="29" spans="1:24" s="1" customFormat="1" x14ac:dyDescent="0.2">
      <c r="A29">
        <v>259</v>
      </c>
      <c r="B29" t="s">
        <v>124</v>
      </c>
      <c r="C29" t="s">
        <v>67</v>
      </c>
      <c r="D29" t="s">
        <v>125</v>
      </c>
      <c r="E29" t="s">
        <v>126</v>
      </c>
      <c r="F29" s="28" t="s">
        <v>73</v>
      </c>
      <c r="G29" s="52" t="s">
        <v>74</v>
      </c>
      <c r="H29" s="53">
        <v>71</v>
      </c>
      <c r="I29" s="53">
        <v>0</v>
      </c>
      <c r="J29" s="53">
        <v>71</v>
      </c>
      <c r="K29" s="53"/>
      <c r="L29" s="53"/>
      <c r="M29" s="53"/>
      <c r="N29" s="54" t="str">
        <f t="shared" si="0"/>
        <v/>
      </c>
      <c r="O29" s="53"/>
      <c r="P29" s="53"/>
      <c r="Q29" s="54" t="str">
        <f t="shared" si="1"/>
        <v/>
      </c>
      <c r="R29" s="53">
        <v>21422086</v>
      </c>
      <c r="S29" s="53">
        <v>77803543</v>
      </c>
      <c r="T29" s="53">
        <v>56381457</v>
      </c>
      <c r="U29" s="55">
        <f t="shared" si="2"/>
        <v>0.27533561035902954</v>
      </c>
      <c r="V29" s="53"/>
      <c r="W29" s="53"/>
      <c r="X29" s="54">
        <f t="shared" si="3"/>
        <v>0.27533561035902954</v>
      </c>
    </row>
    <row r="30" spans="1:24" s="1" customFormat="1" x14ac:dyDescent="0.2">
      <c r="A30">
        <v>11</v>
      </c>
      <c r="B30" t="s">
        <v>127</v>
      </c>
      <c r="C30" t="s">
        <v>128</v>
      </c>
      <c r="D30" t="s">
        <v>129</v>
      </c>
      <c r="E30" t="s">
        <v>82</v>
      </c>
      <c r="F30" s="28" t="s">
        <v>73</v>
      </c>
      <c r="G30" s="52" t="s">
        <v>74</v>
      </c>
      <c r="H30" s="53">
        <v>65</v>
      </c>
      <c r="I30" s="53">
        <v>18</v>
      </c>
      <c r="J30" s="53">
        <v>39</v>
      </c>
      <c r="K30" s="53"/>
      <c r="L30" s="53"/>
      <c r="M30" s="53"/>
      <c r="N30" s="54" t="str">
        <f t="shared" si="0"/>
        <v/>
      </c>
      <c r="O30" s="53"/>
      <c r="P30" s="53"/>
      <c r="Q30" s="54" t="str">
        <f t="shared" si="1"/>
        <v/>
      </c>
      <c r="R30" s="53">
        <v>10672358</v>
      </c>
      <c r="S30" s="53">
        <v>90889941</v>
      </c>
      <c r="T30" s="53">
        <v>80217583</v>
      </c>
      <c r="U30" s="55">
        <f t="shared" si="2"/>
        <v>0.1174206725472514</v>
      </c>
      <c r="V30" s="53">
        <v>12311</v>
      </c>
      <c r="W30" s="53">
        <v>17280</v>
      </c>
      <c r="X30" s="54">
        <f t="shared" si="3"/>
        <v>0.11735010701385044</v>
      </c>
    </row>
    <row r="31" spans="1:24" s="1" customFormat="1" x14ac:dyDescent="0.2">
      <c r="A31">
        <v>42</v>
      </c>
      <c r="B31" t="s">
        <v>130</v>
      </c>
      <c r="C31" t="s">
        <v>131</v>
      </c>
      <c r="D31" t="s">
        <v>132</v>
      </c>
      <c r="E31" t="s">
        <v>133</v>
      </c>
      <c r="F31" s="28" t="s">
        <v>73</v>
      </c>
      <c r="G31" s="52" t="s">
        <v>74</v>
      </c>
      <c r="H31" s="53">
        <v>150</v>
      </c>
      <c r="I31" s="53">
        <v>48</v>
      </c>
      <c r="J31" s="53">
        <v>150</v>
      </c>
      <c r="K31" s="53">
        <v>33402263</v>
      </c>
      <c r="L31" s="53">
        <v>301153355</v>
      </c>
      <c r="M31" s="53">
        <v>267751092</v>
      </c>
      <c r="N31" s="54">
        <f t="shared" si="0"/>
        <v>0.11091446416062674</v>
      </c>
      <c r="O31" s="53"/>
      <c r="P31" s="53">
        <v>7478</v>
      </c>
      <c r="Q31" s="54">
        <f t="shared" si="1"/>
        <v>0.11088963295793268</v>
      </c>
      <c r="R31" s="53">
        <v>33402263</v>
      </c>
      <c r="S31" s="53">
        <v>301153355</v>
      </c>
      <c r="T31" s="53">
        <v>267751092</v>
      </c>
      <c r="U31" s="55">
        <f t="shared" si="2"/>
        <v>0.11091446416062674</v>
      </c>
      <c r="V31" s="53"/>
      <c r="W31" s="53">
        <v>7478</v>
      </c>
      <c r="X31" s="54">
        <f t="shared" si="3"/>
        <v>0.11088963295793268</v>
      </c>
    </row>
    <row r="32" spans="1:24" s="1" customFormat="1" x14ac:dyDescent="0.2">
      <c r="A32">
        <v>13</v>
      </c>
      <c r="B32" t="s">
        <v>134</v>
      </c>
      <c r="C32" t="s">
        <v>128</v>
      </c>
      <c r="D32" t="s">
        <v>135</v>
      </c>
      <c r="E32" t="s">
        <v>136</v>
      </c>
      <c r="F32" s="28" t="s">
        <v>73</v>
      </c>
      <c r="G32" s="52" t="s">
        <v>74</v>
      </c>
      <c r="H32" s="53">
        <v>86</v>
      </c>
      <c r="I32" s="53">
        <v>15</v>
      </c>
      <c r="J32" s="53">
        <v>66</v>
      </c>
      <c r="K32" s="53"/>
      <c r="L32" s="53"/>
      <c r="M32" s="53"/>
      <c r="N32" s="54" t="str">
        <f t="shared" si="0"/>
        <v/>
      </c>
      <c r="O32" s="53"/>
      <c r="P32" s="53"/>
      <c r="Q32" s="54" t="str">
        <f t="shared" si="1"/>
        <v/>
      </c>
      <c r="R32" s="53">
        <v>4532821</v>
      </c>
      <c r="S32" s="53">
        <v>85667337</v>
      </c>
      <c r="T32" s="53">
        <v>81134516</v>
      </c>
      <c r="U32" s="55">
        <f t="shared" si="2"/>
        <v>5.2911893362577615E-2</v>
      </c>
      <c r="V32" s="53">
        <v>7716</v>
      </c>
      <c r="W32" s="53">
        <v>9674</v>
      </c>
      <c r="X32" s="54">
        <f t="shared" si="3"/>
        <v>5.2884274258925758E-2</v>
      </c>
    </row>
    <row r="33" spans="1:24" s="1" customFormat="1" x14ac:dyDescent="0.2">
      <c r="A33">
        <v>14</v>
      </c>
      <c r="B33" t="s">
        <v>137</v>
      </c>
      <c r="C33" t="s">
        <v>96</v>
      </c>
      <c r="D33" t="s">
        <v>138</v>
      </c>
      <c r="E33" t="s">
        <v>139</v>
      </c>
      <c r="F33" s="28" t="s">
        <v>73</v>
      </c>
      <c r="G33" s="52" t="s">
        <v>65</v>
      </c>
      <c r="H33" s="53">
        <v>25</v>
      </c>
      <c r="I33" s="53">
        <v>4</v>
      </c>
      <c r="J33" s="53">
        <v>25</v>
      </c>
      <c r="K33" s="53">
        <v>1948873</v>
      </c>
      <c r="L33" s="53">
        <v>25720780</v>
      </c>
      <c r="M33" s="53">
        <v>23771907</v>
      </c>
      <c r="N33" s="54">
        <f t="shared" si="0"/>
        <v>7.5770369327835319E-2</v>
      </c>
      <c r="O33" s="53"/>
      <c r="P33" s="53"/>
      <c r="Q33" s="54">
        <f t="shared" si="1"/>
        <v>7.5770369327835319E-2</v>
      </c>
      <c r="R33" s="53">
        <v>5148977</v>
      </c>
      <c r="S33" s="53">
        <v>15500468</v>
      </c>
      <c r="T33" s="53">
        <v>10351491</v>
      </c>
      <c r="U33" s="55">
        <f t="shared" si="2"/>
        <v>0.33218203476178915</v>
      </c>
      <c r="V33" s="53"/>
      <c r="W33" s="53"/>
      <c r="X33" s="54">
        <f t="shared" si="3"/>
        <v>0.33218203476178915</v>
      </c>
    </row>
    <row r="34" spans="1:24" s="1" customFormat="1" x14ac:dyDescent="0.2">
      <c r="A34">
        <v>15</v>
      </c>
      <c r="B34" t="s">
        <v>140</v>
      </c>
      <c r="C34" t="s">
        <v>70</v>
      </c>
      <c r="D34" t="s">
        <v>141</v>
      </c>
      <c r="E34" t="s">
        <v>142</v>
      </c>
      <c r="F34" s="28" t="s">
        <v>73</v>
      </c>
      <c r="G34" s="52" t="s">
        <v>65</v>
      </c>
      <c r="H34" s="53">
        <v>15</v>
      </c>
      <c r="I34" s="53">
        <v>0</v>
      </c>
      <c r="J34" s="53">
        <v>15</v>
      </c>
      <c r="K34" s="53">
        <v>4891908</v>
      </c>
      <c r="L34" s="53">
        <v>41031405</v>
      </c>
      <c r="M34" s="53">
        <v>36139497</v>
      </c>
      <c r="N34" s="54">
        <f t="shared" si="0"/>
        <v>0.1192235069698442</v>
      </c>
      <c r="O34" s="53"/>
      <c r="P34" s="53"/>
      <c r="Q34" s="54">
        <f t="shared" si="1"/>
        <v>0.1192235069698442</v>
      </c>
      <c r="R34" s="53">
        <v>4891908</v>
      </c>
      <c r="S34" s="53">
        <v>41031405</v>
      </c>
      <c r="T34" s="53">
        <v>36139497</v>
      </c>
      <c r="U34" s="55">
        <f t="shared" si="2"/>
        <v>0.1192235069698442</v>
      </c>
      <c r="V34" s="53"/>
      <c r="W34" s="53">
        <v>2900</v>
      </c>
      <c r="X34" s="54">
        <f t="shared" si="3"/>
        <v>0.11915282939982191</v>
      </c>
    </row>
    <row r="35" spans="1:24" s="1" customFormat="1" x14ac:dyDescent="0.2">
      <c r="A35">
        <v>24</v>
      </c>
      <c r="B35" t="s">
        <v>143</v>
      </c>
      <c r="C35" t="s">
        <v>67</v>
      </c>
      <c r="D35" t="s">
        <v>144</v>
      </c>
      <c r="E35" t="s">
        <v>145</v>
      </c>
      <c r="F35" s="28" t="s">
        <v>69</v>
      </c>
      <c r="G35" s="52" t="s">
        <v>65</v>
      </c>
      <c r="H35" s="53">
        <v>36</v>
      </c>
      <c r="I35" s="53">
        <v>6</v>
      </c>
      <c r="J35" s="53">
        <v>25</v>
      </c>
      <c r="K35" s="53">
        <v>1861958</v>
      </c>
      <c r="L35" s="53">
        <v>70606840</v>
      </c>
      <c r="M35" s="53">
        <v>68744882</v>
      </c>
      <c r="N35" s="54">
        <f t="shared" si="0"/>
        <v>2.6370787872676358E-2</v>
      </c>
      <c r="O35" s="53">
        <v>6818696</v>
      </c>
      <c r="P35" s="53">
        <v>6058</v>
      </c>
      <c r="Q35" s="54">
        <f t="shared" si="1"/>
        <v>0.11203791989247579</v>
      </c>
      <c r="R35" s="53">
        <v>2238240</v>
      </c>
      <c r="S35" s="53">
        <v>67224763</v>
      </c>
      <c r="T35" s="53">
        <v>64986523</v>
      </c>
      <c r="U35" s="55">
        <f t="shared" si="2"/>
        <v>3.3294873795241195E-2</v>
      </c>
      <c r="V35" s="53">
        <v>6818696</v>
      </c>
      <c r="W35" s="53">
        <v>6058</v>
      </c>
      <c r="X35" s="54">
        <f t="shared" si="3"/>
        <v>0.12223737413456062</v>
      </c>
    </row>
    <row r="36" spans="1:24" s="1" customFormat="1" x14ac:dyDescent="0.2">
      <c r="A36">
        <v>29</v>
      </c>
      <c r="B36" t="s">
        <v>146</v>
      </c>
      <c r="C36" t="s">
        <v>67</v>
      </c>
      <c r="D36" t="s">
        <v>147</v>
      </c>
      <c r="E36" t="s">
        <v>94</v>
      </c>
      <c r="F36" s="28" t="s">
        <v>73</v>
      </c>
      <c r="G36" s="52" t="s">
        <v>65</v>
      </c>
      <c r="H36" s="53">
        <v>14</v>
      </c>
      <c r="I36" s="53">
        <v>0</v>
      </c>
      <c r="J36" s="53">
        <v>14</v>
      </c>
      <c r="K36" s="53">
        <v>63855</v>
      </c>
      <c r="L36" s="53">
        <v>16046202</v>
      </c>
      <c r="M36" s="53">
        <v>15982347</v>
      </c>
      <c r="N36" s="54">
        <f t="shared" si="0"/>
        <v>3.9794463512300296E-3</v>
      </c>
      <c r="O36" s="53">
        <v>4520000</v>
      </c>
      <c r="P36" s="53"/>
      <c r="Q36" s="54">
        <f t="shared" si="1"/>
        <v>0.22288291245996708</v>
      </c>
      <c r="R36" s="53">
        <v>1137177</v>
      </c>
      <c r="S36" s="53">
        <v>12417175</v>
      </c>
      <c r="T36" s="53">
        <v>11279998</v>
      </c>
      <c r="U36" s="55">
        <f t="shared" si="2"/>
        <v>9.1580975543954238E-2</v>
      </c>
      <c r="V36" s="53">
        <v>4520000</v>
      </c>
      <c r="W36" s="53"/>
      <c r="X36" s="54">
        <f t="shared" si="3"/>
        <v>0.3340094791486774</v>
      </c>
    </row>
    <row r="37" spans="1:24" s="1" customFormat="1" x14ac:dyDescent="0.2">
      <c r="A37">
        <v>84</v>
      </c>
      <c r="B37" s="1" t="s">
        <v>405</v>
      </c>
      <c r="C37" t="s">
        <v>128</v>
      </c>
      <c r="D37" t="s">
        <v>148</v>
      </c>
      <c r="E37" t="s">
        <v>84</v>
      </c>
      <c r="F37" s="28" t="s">
        <v>73</v>
      </c>
      <c r="G37" s="52" t="s">
        <v>74</v>
      </c>
      <c r="H37" s="53">
        <v>546</v>
      </c>
      <c r="I37" s="53">
        <v>27</v>
      </c>
      <c r="J37" s="53">
        <v>492</v>
      </c>
      <c r="K37" s="53"/>
      <c r="L37" s="53"/>
      <c r="M37" s="53"/>
      <c r="N37" s="54" t="str">
        <f t="shared" si="0"/>
        <v/>
      </c>
      <c r="O37" s="53"/>
      <c r="P37" s="53"/>
      <c r="Q37" s="54" t="str">
        <f t="shared" si="1"/>
        <v/>
      </c>
      <c r="R37" s="53">
        <v>47308300</v>
      </c>
      <c r="S37" s="53">
        <v>789954519</v>
      </c>
      <c r="T37" s="53">
        <v>742646219</v>
      </c>
      <c r="U37" s="55">
        <f t="shared" si="2"/>
        <v>5.9887371819693329E-2</v>
      </c>
      <c r="V37" s="53">
        <v>96702</v>
      </c>
      <c r="W37" s="53">
        <v>148521</v>
      </c>
      <c r="X37" s="54">
        <f t="shared" si="3"/>
        <v>5.9814452207523391E-2</v>
      </c>
    </row>
    <row r="38" spans="1:24" s="1" customFormat="1" x14ac:dyDescent="0.2">
      <c r="A38">
        <v>119</v>
      </c>
      <c r="B38" t="s">
        <v>149</v>
      </c>
      <c r="C38" t="s">
        <v>67</v>
      </c>
      <c r="D38" t="s">
        <v>150</v>
      </c>
      <c r="E38" t="s">
        <v>151</v>
      </c>
      <c r="F38" s="28" t="s">
        <v>69</v>
      </c>
      <c r="G38" s="52" t="s">
        <v>65</v>
      </c>
      <c r="H38" s="53">
        <v>49</v>
      </c>
      <c r="I38" s="53">
        <v>10</v>
      </c>
      <c r="J38" s="53">
        <v>25</v>
      </c>
      <c r="K38" s="53">
        <v>4250272</v>
      </c>
      <c r="L38" s="53">
        <v>69989756</v>
      </c>
      <c r="M38" s="53">
        <v>65739484</v>
      </c>
      <c r="N38" s="54">
        <f t="shared" si="0"/>
        <v>6.0727058399803538E-2</v>
      </c>
      <c r="O38" s="53">
        <v>71335</v>
      </c>
      <c r="P38" s="53">
        <v>-1000</v>
      </c>
      <c r="Q38" s="54">
        <f t="shared" si="1"/>
        <v>6.1697683240473658E-2</v>
      </c>
      <c r="R38" s="53">
        <v>9625508</v>
      </c>
      <c r="S38" s="53">
        <v>52523505</v>
      </c>
      <c r="T38" s="53">
        <v>42897997</v>
      </c>
      <c r="U38" s="55">
        <f t="shared" si="2"/>
        <v>0.18326096097356792</v>
      </c>
      <c r="V38" s="53">
        <v>71335</v>
      </c>
      <c r="W38" s="53">
        <v>-1000</v>
      </c>
      <c r="X38" s="54">
        <f t="shared" si="3"/>
        <v>0.18438772700896133</v>
      </c>
    </row>
    <row r="39" spans="1:24" s="1" customFormat="1" x14ac:dyDescent="0.2">
      <c r="A39">
        <v>31</v>
      </c>
      <c r="B39" t="s">
        <v>152</v>
      </c>
      <c r="C39" t="s">
        <v>67</v>
      </c>
      <c r="D39" t="s">
        <v>153</v>
      </c>
      <c r="E39" t="s">
        <v>105</v>
      </c>
      <c r="F39" s="28" t="s">
        <v>154</v>
      </c>
      <c r="G39" s="52" t="s">
        <v>65</v>
      </c>
      <c r="H39" s="53">
        <v>42</v>
      </c>
      <c r="I39" s="53">
        <v>7</v>
      </c>
      <c r="J39" s="53">
        <v>25</v>
      </c>
      <c r="K39" s="53">
        <v>2748466</v>
      </c>
      <c r="L39" s="53">
        <v>143147567</v>
      </c>
      <c r="M39" s="53">
        <v>140399101</v>
      </c>
      <c r="N39" s="54">
        <f t="shared" si="0"/>
        <v>1.9200228530604366E-2</v>
      </c>
      <c r="O39" s="53">
        <v>4172563</v>
      </c>
      <c r="P39" s="53">
        <v>100000</v>
      </c>
      <c r="Q39" s="54">
        <f t="shared" si="1"/>
        <v>4.6300726180461556E-2</v>
      </c>
      <c r="R39" s="53">
        <v>42463023</v>
      </c>
      <c r="S39" s="53">
        <v>167288415</v>
      </c>
      <c r="T39" s="53">
        <v>124825392</v>
      </c>
      <c r="U39" s="55">
        <f t="shared" si="2"/>
        <v>0.2538312231603127</v>
      </c>
      <c r="V39" s="53">
        <v>230529</v>
      </c>
      <c r="W39" s="53"/>
      <c r="X39" s="54">
        <f t="shared" si="3"/>
        <v>0.25485805354646934</v>
      </c>
    </row>
    <row r="40" spans="1:24" s="1" customFormat="1" x14ac:dyDescent="0.2">
      <c r="A40">
        <v>66</v>
      </c>
      <c r="B40" t="s">
        <v>155</v>
      </c>
      <c r="C40" t="s">
        <v>67</v>
      </c>
      <c r="D40" t="s">
        <v>156</v>
      </c>
      <c r="E40" t="s">
        <v>157</v>
      </c>
      <c r="F40" s="28" t="s">
        <v>69</v>
      </c>
      <c r="G40" s="52" t="s">
        <v>65</v>
      </c>
      <c r="H40" s="53">
        <v>20</v>
      </c>
      <c r="I40" s="53">
        <v>2</v>
      </c>
      <c r="J40" s="53">
        <v>20</v>
      </c>
      <c r="K40" s="53">
        <v>-1923921</v>
      </c>
      <c r="L40" s="53">
        <v>20389861</v>
      </c>
      <c r="M40" s="53">
        <v>22313782</v>
      </c>
      <c r="N40" s="54">
        <f t="shared" si="0"/>
        <v>-9.4356749170580415E-2</v>
      </c>
      <c r="O40" s="53">
        <v>7514237</v>
      </c>
      <c r="P40" s="53">
        <v>56854</v>
      </c>
      <c r="Q40" s="54">
        <f t="shared" si="1"/>
        <v>0.1983028442632333</v>
      </c>
      <c r="R40" s="53">
        <v>-505167</v>
      </c>
      <c r="S40" s="53">
        <v>14187314</v>
      </c>
      <c r="T40" s="53">
        <v>14692481</v>
      </c>
      <c r="U40" s="55">
        <f t="shared" si="2"/>
        <v>-3.5606951393336327E-2</v>
      </c>
      <c r="V40" s="53">
        <v>4641940</v>
      </c>
      <c r="W40" s="53">
        <v>56854</v>
      </c>
      <c r="X40" s="54">
        <f t="shared" si="3"/>
        <v>0.21667980048492627</v>
      </c>
    </row>
    <row r="41" spans="1:24" s="1" customFormat="1" x14ac:dyDescent="0.2">
      <c r="A41">
        <v>25</v>
      </c>
      <c r="B41" t="s">
        <v>158</v>
      </c>
      <c r="C41" t="s">
        <v>61</v>
      </c>
      <c r="D41" t="s">
        <v>159</v>
      </c>
      <c r="E41" t="s">
        <v>115</v>
      </c>
      <c r="F41" s="28" t="s">
        <v>64</v>
      </c>
      <c r="G41" s="52" t="s">
        <v>65</v>
      </c>
      <c r="H41" s="53">
        <v>20</v>
      </c>
      <c r="I41" s="53">
        <v>6</v>
      </c>
      <c r="J41" s="53">
        <v>20</v>
      </c>
      <c r="K41" s="53">
        <v>2966115</v>
      </c>
      <c r="L41" s="53">
        <v>39878883</v>
      </c>
      <c r="M41" s="53">
        <v>36912768</v>
      </c>
      <c r="N41" s="54">
        <f t="shared" si="0"/>
        <v>7.4378086266859586E-2</v>
      </c>
      <c r="O41" s="53">
        <v>3289753</v>
      </c>
      <c r="P41" s="53">
        <v>55292</v>
      </c>
      <c r="Q41" s="54">
        <f t="shared" si="1"/>
        <v>0.14363613434531497</v>
      </c>
      <c r="R41" s="53">
        <v>3354023</v>
      </c>
      <c r="S41" s="53">
        <v>36956384</v>
      </c>
      <c r="T41" s="53">
        <v>33602361</v>
      </c>
      <c r="U41" s="55">
        <f t="shared" si="2"/>
        <v>9.07562547244882E-2</v>
      </c>
      <c r="V41" s="53">
        <v>3289753</v>
      </c>
      <c r="W41" s="53">
        <v>55292</v>
      </c>
      <c r="X41" s="54">
        <f t="shared" si="3"/>
        <v>0.16370475506754847</v>
      </c>
    </row>
    <row r="42" spans="1:24" s="1" customFormat="1" x14ac:dyDescent="0.2">
      <c r="A42">
        <v>147</v>
      </c>
      <c r="B42" t="s">
        <v>160</v>
      </c>
      <c r="C42" t="s">
        <v>61</v>
      </c>
      <c r="D42" t="s">
        <v>161</v>
      </c>
      <c r="E42" t="s">
        <v>162</v>
      </c>
      <c r="F42" s="28" t="s">
        <v>64</v>
      </c>
      <c r="G42" s="52" t="s">
        <v>74</v>
      </c>
      <c r="H42" s="53">
        <v>87</v>
      </c>
      <c r="I42" s="53">
        <v>16</v>
      </c>
      <c r="J42" s="53">
        <v>36</v>
      </c>
      <c r="K42" s="53">
        <v>11454453</v>
      </c>
      <c r="L42" s="53">
        <v>152148386</v>
      </c>
      <c r="M42" s="53">
        <v>140693933</v>
      </c>
      <c r="N42" s="54">
        <f t="shared" si="0"/>
        <v>7.5284748666344714E-2</v>
      </c>
      <c r="O42" s="53">
        <v>12877316</v>
      </c>
      <c r="P42" s="53">
        <v>211713</v>
      </c>
      <c r="Q42" s="54">
        <f t="shared" si="1"/>
        <v>0.14615939037181008</v>
      </c>
      <c r="R42" s="53">
        <v>6673121</v>
      </c>
      <c r="S42" s="53">
        <v>101905371</v>
      </c>
      <c r="T42" s="53">
        <v>95232250</v>
      </c>
      <c r="U42" s="55">
        <f t="shared" si="2"/>
        <v>6.5483506261902524E-2</v>
      </c>
      <c r="V42" s="53">
        <v>12877878</v>
      </c>
      <c r="W42" s="53">
        <v>211713</v>
      </c>
      <c r="X42" s="54">
        <f t="shared" si="3"/>
        <v>0.16848526390815091</v>
      </c>
    </row>
    <row r="43" spans="1:24" s="1" customFormat="1" x14ac:dyDescent="0.2">
      <c r="A43">
        <v>90</v>
      </c>
      <c r="B43" t="s">
        <v>163</v>
      </c>
      <c r="C43" t="s">
        <v>61</v>
      </c>
      <c r="D43" t="s">
        <v>164</v>
      </c>
      <c r="E43" t="s">
        <v>94</v>
      </c>
      <c r="F43" s="28" t="s">
        <v>64</v>
      </c>
      <c r="G43" s="52" t="s">
        <v>74</v>
      </c>
      <c r="H43" s="53">
        <v>165</v>
      </c>
      <c r="I43" s="53">
        <v>0</v>
      </c>
      <c r="J43" s="53">
        <v>150</v>
      </c>
      <c r="K43" s="53">
        <v>56351986</v>
      </c>
      <c r="L43" s="53">
        <v>521877497</v>
      </c>
      <c r="M43" s="53">
        <v>465525511</v>
      </c>
      <c r="N43" s="54">
        <f t="shared" si="0"/>
        <v>0.10797933676760928</v>
      </c>
      <c r="O43" s="53">
        <v>9271050</v>
      </c>
      <c r="P43" s="53">
        <v>145540</v>
      </c>
      <c r="Q43" s="54">
        <f t="shared" si="1"/>
        <v>0.12327529910384938</v>
      </c>
      <c r="R43" s="53">
        <v>57141058</v>
      </c>
      <c r="S43" s="53">
        <v>521774727</v>
      </c>
      <c r="T43" s="53">
        <v>464633669</v>
      </c>
      <c r="U43" s="55">
        <f t="shared" si="2"/>
        <v>0.10951288945813582</v>
      </c>
      <c r="V43" s="53">
        <v>9271050</v>
      </c>
      <c r="W43" s="53">
        <v>145540</v>
      </c>
      <c r="X43" s="54">
        <f t="shared" si="3"/>
        <v>0.12478503901180632</v>
      </c>
    </row>
    <row r="44" spans="1:24" s="1" customFormat="1" x14ac:dyDescent="0.2">
      <c r="A44">
        <v>148</v>
      </c>
      <c r="B44" t="s">
        <v>165</v>
      </c>
      <c r="C44" t="s">
        <v>61</v>
      </c>
      <c r="D44" t="s">
        <v>164</v>
      </c>
      <c r="E44" t="s">
        <v>94</v>
      </c>
      <c r="F44" s="28" t="s">
        <v>64</v>
      </c>
      <c r="G44" s="52" t="s">
        <v>74</v>
      </c>
      <c r="H44" s="53">
        <v>380</v>
      </c>
      <c r="I44" s="53">
        <v>46</v>
      </c>
      <c r="J44" s="53">
        <v>329</v>
      </c>
      <c r="K44" s="53">
        <v>34865772</v>
      </c>
      <c r="L44" s="53">
        <v>683550433</v>
      </c>
      <c r="M44" s="53">
        <v>648684661</v>
      </c>
      <c r="N44" s="54">
        <f t="shared" si="0"/>
        <v>5.1006875742846618E-2</v>
      </c>
      <c r="O44" s="53">
        <v>77412340</v>
      </c>
      <c r="P44" s="53">
        <v>1302778</v>
      </c>
      <c r="Q44" s="54">
        <f t="shared" si="1"/>
        <v>0.14583543103231411</v>
      </c>
      <c r="R44" s="53">
        <v>29568793</v>
      </c>
      <c r="S44" s="53">
        <v>458350312</v>
      </c>
      <c r="T44" s="53">
        <v>428781519</v>
      </c>
      <c r="U44" s="55">
        <f t="shared" si="2"/>
        <v>6.4511340400265724E-2</v>
      </c>
      <c r="V44" s="53">
        <v>73355821</v>
      </c>
      <c r="W44" s="53">
        <v>1274058</v>
      </c>
      <c r="X44" s="54">
        <f t="shared" si="3"/>
        <v>0.19117807693220645</v>
      </c>
    </row>
    <row r="45" spans="1:24" s="1" customFormat="1" x14ac:dyDescent="0.2">
      <c r="A45">
        <v>143</v>
      </c>
      <c r="B45" t="s">
        <v>166</v>
      </c>
      <c r="C45" t="s">
        <v>167</v>
      </c>
      <c r="D45" t="s">
        <v>164</v>
      </c>
      <c r="E45" t="s">
        <v>94</v>
      </c>
      <c r="F45" s="28" t="s">
        <v>73</v>
      </c>
      <c r="G45" s="52" t="s">
        <v>74</v>
      </c>
      <c r="H45" s="53">
        <v>267</v>
      </c>
      <c r="I45" s="53">
        <v>18</v>
      </c>
      <c r="J45" s="53">
        <v>267</v>
      </c>
      <c r="K45" s="53">
        <v>7911850</v>
      </c>
      <c r="L45" s="53">
        <v>521794668</v>
      </c>
      <c r="M45" s="53">
        <v>513882818</v>
      </c>
      <c r="N45" s="54">
        <f t="shared" si="0"/>
        <v>1.5162765135806255E-2</v>
      </c>
      <c r="O45" s="53">
        <v>7063945</v>
      </c>
      <c r="P45" s="53"/>
      <c r="Q45" s="54">
        <f t="shared" si="1"/>
        <v>2.8317199780577271E-2</v>
      </c>
      <c r="R45" s="53">
        <v>6178099</v>
      </c>
      <c r="S45" s="53">
        <v>476467152</v>
      </c>
      <c r="T45" s="53">
        <v>470289053</v>
      </c>
      <c r="U45" s="55">
        <f t="shared" si="2"/>
        <v>1.2966474129574414E-2</v>
      </c>
      <c r="V45" s="53">
        <v>7063945</v>
      </c>
      <c r="W45" s="53"/>
      <c r="X45" s="54">
        <f t="shared" si="3"/>
        <v>2.7386126936113066E-2</v>
      </c>
    </row>
    <row r="46" spans="1:24" s="1" customFormat="1" x14ac:dyDescent="0.2">
      <c r="A46">
        <v>44</v>
      </c>
      <c r="B46" t="s">
        <v>168</v>
      </c>
      <c r="C46" t="s">
        <v>131</v>
      </c>
      <c r="D46" t="s">
        <v>169</v>
      </c>
      <c r="E46" t="s">
        <v>126</v>
      </c>
      <c r="F46" s="28" t="s">
        <v>73</v>
      </c>
      <c r="G46" s="52" t="s">
        <v>74</v>
      </c>
      <c r="H46" s="53">
        <v>390</v>
      </c>
      <c r="I46" s="53">
        <v>45</v>
      </c>
      <c r="J46" s="53">
        <v>313</v>
      </c>
      <c r="K46" s="53">
        <v>24297355</v>
      </c>
      <c r="L46" s="53">
        <v>523594696</v>
      </c>
      <c r="M46" s="53">
        <v>499297341</v>
      </c>
      <c r="N46" s="54">
        <f t="shared" si="0"/>
        <v>4.6404891389503301E-2</v>
      </c>
      <c r="O46" s="53">
        <v>112792</v>
      </c>
      <c r="P46" s="53">
        <v>251124</v>
      </c>
      <c r="Q46" s="54">
        <f t="shared" si="1"/>
        <v>4.6130757252033028E-2</v>
      </c>
      <c r="R46" s="53">
        <v>24297355</v>
      </c>
      <c r="S46" s="53">
        <v>523594696</v>
      </c>
      <c r="T46" s="53">
        <v>499297341</v>
      </c>
      <c r="U46" s="55">
        <f t="shared" si="2"/>
        <v>4.6404891389503301E-2</v>
      </c>
      <c r="V46" s="53">
        <v>112792</v>
      </c>
      <c r="W46" s="53">
        <v>251124</v>
      </c>
      <c r="X46" s="54">
        <f t="shared" si="3"/>
        <v>4.6130757252033028E-2</v>
      </c>
    </row>
    <row r="47" spans="1:24" s="1" customFormat="1" x14ac:dyDescent="0.2">
      <c r="A47">
        <v>54</v>
      </c>
      <c r="B47" t="s">
        <v>170</v>
      </c>
      <c r="C47" t="s">
        <v>171</v>
      </c>
      <c r="D47" t="s">
        <v>172</v>
      </c>
      <c r="E47" t="s">
        <v>173</v>
      </c>
      <c r="F47" s="28" t="s">
        <v>69</v>
      </c>
      <c r="G47" s="52" t="s">
        <v>65</v>
      </c>
      <c r="H47" s="53">
        <v>10</v>
      </c>
      <c r="I47" s="53">
        <v>2</v>
      </c>
      <c r="J47" s="53">
        <v>10</v>
      </c>
      <c r="K47" s="53">
        <v>-849344</v>
      </c>
      <c r="L47" s="53">
        <v>18322431</v>
      </c>
      <c r="M47" s="53">
        <v>19171775</v>
      </c>
      <c r="N47" s="54">
        <f t="shared" si="0"/>
        <v>-4.6355420849995284E-2</v>
      </c>
      <c r="O47" s="53">
        <v>453552</v>
      </c>
      <c r="P47" s="53"/>
      <c r="Q47" s="54">
        <f t="shared" si="1"/>
        <v>-2.1079695268151871E-2</v>
      </c>
      <c r="R47" s="53">
        <v>-1018851</v>
      </c>
      <c r="S47" s="53">
        <v>17870096</v>
      </c>
      <c r="T47" s="53">
        <v>18888947</v>
      </c>
      <c r="U47" s="55">
        <f t="shared" si="2"/>
        <v>-5.7014299195706615E-2</v>
      </c>
      <c r="V47" s="53">
        <v>453552</v>
      </c>
      <c r="W47" s="53"/>
      <c r="X47" s="54">
        <f t="shared" si="3"/>
        <v>-3.0850789100510988E-2</v>
      </c>
    </row>
    <row r="48" spans="1:24" s="1" customFormat="1" x14ac:dyDescent="0.2">
      <c r="A48">
        <v>37</v>
      </c>
      <c r="B48" t="s">
        <v>174</v>
      </c>
      <c r="C48" t="s">
        <v>67</v>
      </c>
      <c r="D48" t="s">
        <v>175</v>
      </c>
      <c r="E48" t="s">
        <v>94</v>
      </c>
      <c r="F48" s="28" t="s">
        <v>69</v>
      </c>
      <c r="G48" s="52" t="s">
        <v>65</v>
      </c>
      <c r="H48" s="53">
        <v>21</v>
      </c>
      <c r="I48" s="53">
        <v>0</v>
      </c>
      <c r="J48" s="53">
        <v>16</v>
      </c>
      <c r="K48" s="53">
        <v>4751500</v>
      </c>
      <c r="L48" s="53">
        <v>28746699</v>
      </c>
      <c r="M48" s="53">
        <v>23995199</v>
      </c>
      <c r="N48" s="54">
        <f t="shared" si="0"/>
        <v>0.16528854321673594</v>
      </c>
      <c r="O48" s="53">
        <v>1569927</v>
      </c>
      <c r="P48" s="53">
        <v>82730</v>
      </c>
      <c r="Q48" s="54">
        <f t="shared" si="1"/>
        <v>0.20578467405970571</v>
      </c>
      <c r="R48" s="53">
        <v>4751500</v>
      </c>
      <c r="S48" s="53">
        <v>28746699</v>
      </c>
      <c r="T48" s="53">
        <v>23995199</v>
      </c>
      <c r="U48" s="55">
        <f t="shared" si="2"/>
        <v>0.16528854321673594</v>
      </c>
      <c r="V48" s="53">
        <v>1569927</v>
      </c>
      <c r="W48" s="53">
        <v>82730</v>
      </c>
      <c r="X48" s="54">
        <f t="shared" si="3"/>
        <v>0.20578467405970571</v>
      </c>
    </row>
    <row r="49" spans="1:24" s="1" customFormat="1" x14ac:dyDescent="0.2">
      <c r="A49">
        <v>39</v>
      </c>
      <c r="B49" t="s">
        <v>176</v>
      </c>
      <c r="C49" t="s">
        <v>70</v>
      </c>
      <c r="D49" t="s">
        <v>177</v>
      </c>
      <c r="E49" t="s">
        <v>178</v>
      </c>
      <c r="F49" s="28" t="s">
        <v>73</v>
      </c>
      <c r="G49" s="52" t="s">
        <v>74</v>
      </c>
      <c r="H49" s="53">
        <v>57</v>
      </c>
      <c r="I49" s="53">
        <v>16</v>
      </c>
      <c r="J49" s="53">
        <v>55</v>
      </c>
      <c r="K49" s="53">
        <v>-2035843</v>
      </c>
      <c r="L49" s="53">
        <v>80784619</v>
      </c>
      <c r="M49" s="53">
        <v>82820462</v>
      </c>
      <c r="N49" s="54">
        <f t="shared" si="0"/>
        <v>-2.5200873943590673E-2</v>
      </c>
      <c r="O49" s="53">
        <v>194084</v>
      </c>
      <c r="P49" s="53"/>
      <c r="Q49" s="54">
        <f t="shared" si="1"/>
        <v>-2.274374535240457E-2</v>
      </c>
      <c r="R49" s="53">
        <v>-1592397</v>
      </c>
      <c r="S49" s="53">
        <v>80735577</v>
      </c>
      <c r="T49" s="53">
        <v>82327974</v>
      </c>
      <c r="U49" s="55">
        <f t="shared" si="2"/>
        <v>-1.9723609580445556E-2</v>
      </c>
      <c r="V49" s="53">
        <v>194084</v>
      </c>
      <c r="W49" s="53"/>
      <c r="X49" s="54">
        <f t="shared" si="3"/>
        <v>-1.7278127484062981E-2</v>
      </c>
    </row>
    <row r="50" spans="1:24" s="1" customFormat="1" x14ac:dyDescent="0.2">
      <c r="A50">
        <v>117</v>
      </c>
      <c r="B50" t="s">
        <v>179</v>
      </c>
      <c r="C50" t="s">
        <v>128</v>
      </c>
      <c r="D50" t="s">
        <v>118</v>
      </c>
      <c r="E50" t="s">
        <v>180</v>
      </c>
      <c r="F50" s="28" t="s">
        <v>73</v>
      </c>
      <c r="G50" s="52" t="s">
        <v>74</v>
      </c>
      <c r="H50" s="53">
        <v>49</v>
      </c>
      <c r="I50" s="53">
        <v>10</v>
      </c>
      <c r="J50" s="53">
        <v>32</v>
      </c>
      <c r="K50" s="53"/>
      <c r="L50" s="53"/>
      <c r="M50" s="53"/>
      <c r="N50" s="54" t="str">
        <f t="shared" si="0"/>
        <v/>
      </c>
      <c r="O50" s="53"/>
      <c r="P50" s="53"/>
      <c r="Q50" s="54" t="str">
        <f t="shared" si="1"/>
        <v/>
      </c>
      <c r="R50" s="53">
        <v>-2365101</v>
      </c>
      <c r="S50" s="53">
        <v>52263214</v>
      </c>
      <c r="T50" s="53">
        <v>54628315</v>
      </c>
      <c r="U50" s="55">
        <f t="shared" si="2"/>
        <v>-4.5253646283598251E-2</v>
      </c>
      <c r="V50" s="53">
        <v>1581</v>
      </c>
      <c r="W50" s="53">
        <v>10446</v>
      </c>
      <c r="X50" s="54">
        <f t="shared" si="3"/>
        <v>-4.5421894412864337E-2</v>
      </c>
    </row>
    <row r="51" spans="1:24" s="1" customFormat="1" x14ac:dyDescent="0.2">
      <c r="A51">
        <v>250</v>
      </c>
      <c r="B51" t="s">
        <v>181</v>
      </c>
      <c r="C51" t="s">
        <v>79</v>
      </c>
      <c r="D51" t="s">
        <v>182</v>
      </c>
      <c r="E51" t="s">
        <v>183</v>
      </c>
      <c r="F51" s="28" t="s">
        <v>64</v>
      </c>
      <c r="G51" s="52" t="s">
        <v>74</v>
      </c>
      <c r="H51" s="53">
        <v>16</v>
      </c>
      <c r="I51" s="53">
        <v>0</v>
      </c>
      <c r="J51" s="53">
        <v>16</v>
      </c>
      <c r="K51" s="53"/>
      <c r="L51" s="53"/>
      <c r="M51" s="53"/>
      <c r="N51" s="54" t="str">
        <f t="shared" si="0"/>
        <v/>
      </c>
      <c r="O51" s="53"/>
      <c r="P51" s="53"/>
      <c r="Q51" s="54" t="str">
        <f t="shared" si="1"/>
        <v/>
      </c>
      <c r="R51" s="53">
        <v>0</v>
      </c>
      <c r="S51" s="53">
        <v>7731779</v>
      </c>
      <c r="T51" s="53">
        <v>7731779</v>
      </c>
      <c r="U51" s="55">
        <f t="shared" si="2"/>
        <v>0</v>
      </c>
      <c r="V51" s="53"/>
      <c r="W51" s="53"/>
      <c r="X51" s="54">
        <f t="shared" si="3"/>
        <v>0</v>
      </c>
    </row>
    <row r="52" spans="1:24" s="1" customFormat="1" x14ac:dyDescent="0.2">
      <c r="A52">
        <v>71</v>
      </c>
      <c r="B52" t="s">
        <v>184</v>
      </c>
      <c r="C52" t="s">
        <v>67</v>
      </c>
      <c r="D52" t="s">
        <v>182</v>
      </c>
      <c r="E52" t="s">
        <v>183</v>
      </c>
      <c r="F52" s="28" t="s">
        <v>69</v>
      </c>
      <c r="G52" s="52" t="s">
        <v>74</v>
      </c>
      <c r="H52" s="53">
        <v>94</v>
      </c>
      <c r="I52" s="53">
        <v>10</v>
      </c>
      <c r="J52" s="53">
        <v>94</v>
      </c>
      <c r="K52" s="53">
        <v>1880165</v>
      </c>
      <c r="L52" s="53">
        <v>135399561</v>
      </c>
      <c r="M52" s="53">
        <v>133519396</v>
      </c>
      <c r="N52" s="54">
        <f t="shared" si="0"/>
        <v>1.3886049453291803E-2</v>
      </c>
      <c r="O52" s="53">
        <v>10346029</v>
      </c>
      <c r="P52" s="53">
        <v>91179</v>
      </c>
      <c r="Q52" s="54">
        <f t="shared" si="1"/>
        <v>8.3261627332943663E-2</v>
      </c>
      <c r="R52" s="53">
        <v>1880165</v>
      </c>
      <c r="S52" s="53">
        <v>135399561</v>
      </c>
      <c r="T52" s="53">
        <v>133519396</v>
      </c>
      <c r="U52" s="55">
        <f t="shared" si="2"/>
        <v>1.3886049453291803E-2</v>
      </c>
      <c r="V52" s="53">
        <v>10346029</v>
      </c>
      <c r="W52" s="53">
        <v>91179</v>
      </c>
      <c r="X52" s="54">
        <f t="shared" si="3"/>
        <v>8.3261627332943663E-2</v>
      </c>
    </row>
    <row r="53" spans="1:24" s="1" customFormat="1" x14ac:dyDescent="0.2">
      <c r="A53">
        <v>46</v>
      </c>
      <c r="B53" t="s">
        <v>185</v>
      </c>
      <c r="C53" t="s">
        <v>61</v>
      </c>
      <c r="D53" t="s">
        <v>186</v>
      </c>
      <c r="E53" t="s">
        <v>151</v>
      </c>
      <c r="F53" s="28" t="s">
        <v>64</v>
      </c>
      <c r="G53" s="52" t="s">
        <v>65</v>
      </c>
      <c r="H53" s="53">
        <v>43</v>
      </c>
      <c r="I53" s="53">
        <v>7</v>
      </c>
      <c r="J53" s="53">
        <v>24</v>
      </c>
      <c r="K53" s="53">
        <v>2707659</v>
      </c>
      <c r="L53" s="53">
        <v>28956846</v>
      </c>
      <c r="M53" s="53">
        <v>26249187</v>
      </c>
      <c r="N53" s="54">
        <f t="shared" si="0"/>
        <v>9.3506696136727047E-2</v>
      </c>
      <c r="O53" s="53">
        <v>2582238</v>
      </c>
      <c r="P53" s="53"/>
      <c r="Q53" s="54">
        <f t="shared" si="1"/>
        <v>0.16772513114204585</v>
      </c>
      <c r="R53" s="53">
        <v>1415860</v>
      </c>
      <c r="S53" s="53">
        <v>23585712</v>
      </c>
      <c r="T53" s="53">
        <v>22169852</v>
      </c>
      <c r="U53" s="55">
        <f t="shared" si="2"/>
        <v>6.003041163226279E-2</v>
      </c>
      <c r="V53" s="53">
        <v>2582238</v>
      </c>
      <c r="W53" s="53"/>
      <c r="X53" s="54">
        <f t="shared" si="3"/>
        <v>0.1527860608110303</v>
      </c>
    </row>
    <row r="54" spans="1:24" s="1" customFormat="1" x14ac:dyDescent="0.2">
      <c r="A54">
        <v>51</v>
      </c>
      <c r="B54" t="s">
        <v>187</v>
      </c>
      <c r="C54" t="s">
        <v>188</v>
      </c>
      <c r="D54" t="s">
        <v>189</v>
      </c>
      <c r="E54" t="s">
        <v>190</v>
      </c>
      <c r="F54" s="28" t="s">
        <v>73</v>
      </c>
      <c r="G54" s="52" t="s">
        <v>65</v>
      </c>
      <c r="H54" s="53">
        <v>49</v>
      </c>
      <c r="I54" s="53">
        <v>8</v>
      </c>
      <c r="J54" s="53">
        <v>25</v>
      </c>
      <c r="K54" s="53">
        <v>5746996</v>
      </c>
      <c r="L54" s="53">
        <v>73222410</v>
      </c>
      <c r="M54" s="53">
        <v>67475414</v>
      </c>
      <c r="N54" s="54">
        <f t="shared" si="0"/>
        <v>7.8486845762110263E-2</v>
      </c>
      <c r="O54" s="53">
        <v>4501468</v>
      </c>
      <c r="P54" s="53"/>
      <c r="Q54" s="54">
        <f t="shared" si="1"/>
        <v>0.13185734247588624</v>
      </c>
      <c r="R54" s="53">
        <v>5593991</v>
      </c>
      <c r="S54" s="53">
        <v>62382781</v>
      </c>
      <c r="T54" s="53">
        <v>56788790</v>
      </c>
      <c r="U54" s="55">
        <f t="shared" si="2"/>
        <v>8.9672036262698832E-2</v>
      </c>
      <c r="V54" s="53">
        <v>4501468</v>
      </c>
      <c r="W54" s="53"/>
      <c r="X54" s="54">
        <f t="shared" si="3"/>
        <v>0.15093925925668986</v>
      </c>
    </row>
    <row r="55" spans="1:24" s="1" customFormat="1" x14ac:dyDescent="0.2">
      <c r="A55">
        <v>50</v>
      </c>
      <c r="B55" t="s">
        <v>191</v>
      </c>
      <c r="C55" t="s">
        <v>67</v>
      </c>
      <c r="D55" t="s">
        <v>192</v>
      </c>
      <c r="E55" t="s">
        <v>193</v>
      </c>
      <c r="F55" s="28" t="s">
        <v>69</v>
      </c>
      <c r="G55" s="52" t="s">
        <v>65</v>
      </c>
      <c r="H55" s="53">
        <v>34</v>
      </c>
      <c r="I55" s="53">
        <v>4</v>
      </c>
      <c r="J55" s="53">
        <v>22</v>
      </c>
      <c r="K55" s="53">
        <v>356832</v>
      </c>
      <c r="L55" s="53">
        <v>47355870</v>
      </c>
      <c r="M55" s="53">
        <v>46999038</v>
      </c>
      <c r="N55" s="54">
        <f t="shared" si="0"/>
        <v>7.5351165547164478E-3</v>
      </c>
      <c r="O55" s="53">
        <v>8249805</v>
      </c>
      <c r="P55" s="53"/>
      <c r="Q55" s="54">
        <f t="shared" si="1"/>
        <v>0.15477983137512494</v>
      </c>
      <c r="R55" s="53">
        <v>-2117702</v>
      </c>
      <c r="S55" s="53">
        <v>40199556</v>
      </c>
      <c r="T55" s="53">
        <v>42317258</v>
      </c>
      <c r="U55" s="55">
        <f t="shared" si="2"/>
        <v>-5.2679736064746588E-2</v>
      </c>
      <c r="V55" s="53">
        <v>8193884</v>
      </c>
      <c r="W55" s="53"/>
      <c r="X55" s="54">
        <f t="shared" si="3"/>
        <v>0.12555796818742376</v>
      </c>
    </row>
    <row r="56" spans="1:24" s="1" customFormat="1" x14ac:dyDescent="0.2">
      <c r="A56">
        <v>183</v>
      </c>
      <c r="B56" t="s">
        <v>194</v>
      </c>
      <c r="C56" t="s">
        <v>195</v>
      </c>
      <c r="D56" t="s">
        <v>196</v>
      </c>
      <c r="E56" t="s">
        <v>126</v>
      </c>
      <c r="F56" s="28" t="s">
        <v>73</v>
      </c>
      <c r="G56" s="52" t="s">
        <v>74</v>
      </c>
      <c r="H56" s="53">
        <v>92</v>
      </c>
      <c r="I56" s="53">
        <v>0</v>
      </c>
      <c r="J56" s="53">
        <v>92</v>
      </c>
      <c r="K56" s="53">
        <v>20161696</v>
      </c>
      <c r="L56" s="53">
        <v>68073321</v>
      </c>
      <c r="M56" s="53">
        <v>47911625</v>
      </c>
      <c r="N56" s="54">
        <f t="shared" si="0"/>
        <v>0.29617617744843094</v>
      </c>
      <c r="O56" s="53">
        <v>152709</v>
      </c>
      <c r="P56" s="53">
        <v>5773483</v>
      </c>
      <c r="Q56" s="54">
        <f t="shared" si="1"/>
        <v>0.21312865485504578</v>
      </c>
      <c r="R56" s="53">
        <v>20161696</v>
      </c>
      <c r="S56" s="53">
        <v>68073321</v>
      </c>
      <c r="T56" s="53">
        <v>47911625</v>
      </c>
      <c r="U56" s="55">
        <f t="shared" si="2"/>
        <v>0.29617617744843094</v>
      </c>
      <c r="V56" s="53">
        <v>152709</v>
      </c>
      <c r="W56" s="53"/>
      <c r="X56" s="54">
        <f t="shared" si="3"/>
        <v>0.29775153266282678</v>
      </c>
    </row>
    <row r="57" spans="1:24" s="1" customFormat="1" x14ac:dyDescent="0.2">
      <c r="A57">
        <v>61</v>
      </c>
      <c r="B57" t="s">
        <v>197</v>
      </c>
      <c r="C57" t="s">
        <v>61</v>
      </c>
      <c r="D57" t="s">
        <v>198</v>
      </c>
      <c r="E57" t="s">
        <v>199</v>
      </c>
      <c r="F57" s="28" t="s">
        <v>64</v>
      </c>
      <c r="G57" s="52" t="s">
        <v>65</v>
      </c>
      <c r="H57" s="53">
        <v>15</v>
      </c>
      <c r="I57" s="53">
        <v>0</v>
      </c>
      <c r="J57" s="53">
        <v>15</v>
      </c>
      <c r="K57" s="53">
        <v>-211408</v>
      </c>
      <c r="L57" s="53">
        <v>9663181</v>
      </c>
      <c r="M57" s="53">
        <v>9874589</v>
      </c>
      <c r="N57" s="54">
        <f t="shared" si="0"/>
        <v>-2.1877681893778044E-2</v>
      </c>
      <c r="O57" s="53">
        <v>44169</v>
      </c>
      <c r="P57" s="53"/>
      <c r="Q57" s="54">
        <f t="shared" si="1"/>
        <v>-1.7228079754000834E-2</v>
      </c>
      <c r="R57" s="53">
        <v>-11221</v>
      </c>
      <c r="S57" s="53">
        <v>6257162</v>
      </c>
      <c r="T57" s="53">
        <v>6268383</v>
      </c>
      <c r="U57" s="55">
        <f t="shared" si="2"/>
        <v>-1.7933050159161614E-3</v>
      </c>
      <c r="V57" s="53">
        <v>44169</v>
      </c>
      <c r="W57" s="53"/>
      <c r="X57" s="54">
        <f t="shared" si="3"/>
        <v>5.2287365954906987E-3</v>
      </c>
    </row>
    <row r="58" spans="1:24" s="1" customFormat="1" x14ac:dyDescent="0.2">
      <c r="A58">
        <v>30</v>
      </c>
      <c r="B58" t="s">
        <v>200</v>
      </c>
      <c r="C58" t="s">
        <v>67</v>
      </c>
      <c r="D58" t="s">
        <v>201</v>
      </c>
      <c r="E58" t="s">
        <v>147</v>
      </c>
      <c r="F58" s="28" t="s">
        <v>73</v>
      </c>
      <c r="G58" s="52" t="s">
        <v>65</v>
      </c>
      <c r="H58" s="53">
        <v>16</v>
      </c>
      <c r="I58" s="53">
        <v>0</v>
      </c>
      <c r="J58" s="53">
        <v>16</v>
      </c>
      <c r="K58" s="53">
        <v>-755977</v>
      </c>
      <c r="L58" s="53">
        <v>19299632</v>
      </c>
      <c r="M58" s="53">
        <v>20055609</v>
      </c>
      <c r="N58" s="54">
        <f t="shared" si="0"/>
        <v>-3.9170539624796989E-2</v>
      </c>
      <c r="O58" s="53">
        <v>5238252</v>
      </c>
      <c r="P58" s="53">
        <v>802666</v>
      </c>
      <c r="Q58" s="54">
        <f t="shared" si="1"/>
        <v>0.14995624724609505</v>
      </c>
      <c r="R58" s="53">
        <v>172583</v>
      </c>
      <c r="S58" s="53">
        <v>13882970</v>
      </c>
      <c r="T58" s="53">
        <v>13710387</v>
      </c>
      <c r="U58" s="55">
        <f t="shared" si="2"/>
        <v>1.2431273711604938E-2</v>
      </c>
      <c r="V58" s="53">
        <v>5238251</v>
      </c>
      <c r="W58" s="53">
        <v>6381</v>
      </c>
      <c r="X58" s="54">
        <f t="shared" si="3"/>
        <v>0.28264162628526701</v>
      </c>
    </row>
    <row r="59" spans="1:24" s="1" customFormat="1" x14ac:dyDescent="0.2">
      <c r="A59">
        <v>64</v>
      </c>
      <c r="B59" t="s">
        <v>202</v>
      </c>
      <c r="C59" t="s">
        <v>131</v>
      </c>
      <c r="D59" t="s">
        <v>203</v>
      </c>
      <c r="E59" t="s">
        <v>115</v>
      </c>
      <c r="F59" s="28" t="s">
        <v>73</v>
      </c>
      <c r="G59" s="52" t="s">
        <v>74</v>
      </c>
      <c r="H59" s="53">
        <v>64</v>
      </c>
      <c r="I59" s="53">
        <v>10</v>
      </c>
      <c r="J59" s="53">
        <v>51</v>
      </c>
      <c r="K59" s="53">
        <v>15250301</v>
      </c>
      <c r="L59" s="53">
        <v>125815269</v>
      </c>
      <c r="M59" s="53">
        <v>110564968</v>
      </c>
      <c r="N59" s="54">
        <f t="shared" si="0"/>
        <v>0.12121184591673051</v>
      </c>
      <c r="O59" s="53">
        <v>500</v>
      </c>
      <c r="P59" s="53"/>
      <c r="Q59" s="54">
        <f t="shared" si="1"/>
        <v>0.12121533827766852</v>
      </c>
      <c r="R59" s="53">
        <v>10977413</v>
      </c>
      <c r="S59" s="53">
        <v>118035217</v>
      </c>
      <c r="T59" s="53">
        <v>107057804</v>
      </c>
      <c r="U59" s="55">
        <f t="shared" si="2"/>
        <v>9.3001167609155153E-2</v>
      </c>
      <c r="V59" s="53">
        <v>500</v>
      </c>
      <c r="W59" s="53"/>
      <c r="X59" s="54">
        <f t="shared" si="3"/>
        <v>9.3005009661609461E-2</v>
      </c>
    </row>
    <row r="60" spans="1:24" s="1" customFormat="1" x14ac:dyDescent="0.2">
      <c r="A60">
        <v>53</v>
      </c>
      <c r="B60" t="s">
        <v>204</v>
      </c>
      <c r="C60" t="s">
        <v>205</v>
      </c>
      <c r="D60" t="s">
        <v>206</v>
      </c>
      <c r="E60" t="s">
        <v>139</v>
      </c>
      <c r="F60" s="28" t="s">
        <v>64</v>
      </c>
      <c r="G60" s="52" t="s">
        <v>65</v>
      </c>
      <c r="H60" s="53">
        <v>30</v>
      </c>
      <c r="I60" s="53">
        <v>3</v>
      </c>
      <c r="J60" s="53">
        <v>25</v>
      </c>
      <c r="K60" s="53">
        <v>608351</v>
      </c>
      <c r="L60" s="53">
        <v>28112488</v>
      </c>
      <c r="M60" s="53">
        <v>27504137</v>
      </c>
      <c r="N60" s="54">
        <f t="shared" si="0"/>
        <v>2.1639884737345197E-2</v>
      </c>
      <c r="O60" s="53">
        <v>1465321</v>
      </c>
      <c r="P60" s="53"/>
      <c r="Q60" s="54">
        <f t="shared" si="1"/>
        <v>7.0109046954762611E-2</v>
      </c>
      <c r="R60" s="53">
        <v>-2955615</v>
      </c>
      <c r="S60" s="53">
        <v>19591215</v>
      </c>
      <c r="T60" s="53">
        <v>22546830</v>
      </c>
      <c r="U60" s="55">
        <f t="shared" si="2"/>
        <v>-0.15086430320937216</v>
      </c>
      <c r="V60" s="53">
        <v>1465321</v>
      </c>
      <c r="W60" s="53"/>
      <c r="X60" s="54">
        <f t="shared" si="3"/>
        <v>-7.0775838912915209E-2</v>
      </c>
    </row>
    <row r="61" spans="1:24" s="1" customFormat="1" x14ac:dyDescent="0.2">
      <c r="A61">
        <v>69</v>
      </c>
      <c r="B61" t="s">
        <v>207</v>
      </c>
      <c r="C61" t="s">
        <v>67</v>
      </c>
      <c r="D61" t="s">
        <v>208</v>
      </c>
      <c r="E61" t="s">
        <v>209</v>
      </c>
      <c r="F61" s="28" t="s">
        <v>69</v>
      </c>
      <c r="G61" s="52" t="s">
        <v>65</v>
      </c>
      <c r="H61" s="53">
        <v>15</v>
      </c>
      <c r="I61" s="53">
        <v>0</v>
      </c>
      <c r="J61" s="53">
        <v>15</v>
      </c>
      <c r="K61" s="53">
        <v>4110631</v>
      </c>
      <c r="L61" s="53">
        <v>22163603</v>
      </c>
      <c r="M61" s="53">
        <v>18052972</v>
      </c>
      <c r="N61" s="54">
        <f t="shared" si="0"/>
        <v>0.18546763357925153</v>
      </c>
      <c r="O61" s="53">
        <v>229785</v>
      </c>
      <c r="P61" s="53"/>
      <c r="Q61" s="54">
        <f t="shared" si="1"/>
        <v>0.19382578464678948</v>
      </c>
      <c r="R61" s="53">
        <v>3820477</v>
      </c>
      <c r="S61" s="53">
        <v>12124293</v>
      </c>
      <c r="T61" s="53">
        <v>8303816</v>
      </c>
      <c r="U61" s="55">
        <f t="shared" si="2"/>
        <v>0.31510926039151316</v>
      </c>
      <c r="V61" s="53">
        <v>197838</v>
      </c>
      <c r="W61" s="53"/>
      <c r="X61" s="54">
        <f t="shared" si="3"/>
        <v>0.32610552509139856</v>
      </c>
    </row>
    <row r="62" spans="1:24" s="1" customFormat="1" x14ac:dyDescent="0.2">
      <c r="A62">
        <v>115</v>
      </c>
      <c r="B62" t="s">
        <v>210</v>
      </c>
      <c r="C62" t="s">
        <v>128</v>
      </c>
      <c r="D62" t="s">
        <v>211</v>
      </c>
      <c r="E62" t="s">
        <v>133</v>
      </c>
      <c r="F62" s="28" t="s">
        <v>73</v>
      </c>
      <c r="G62" s="52" t="s">
        <v>74</v>
      </c>
      <c r="H62" s="53">
        <v>57</v>
      </c>
      <c r="I62" s="53">
        <v>12</v>
      </c>
      <c r="J62" s="53">
        <v>49</v>
      </c>
      <c r="K62" s="53"/>
      <c r="L62" s="53"/>
      <c r="M62" s="53"/>
      <c r="N62" s="54" t="str">
        <f t="shared" si="0"/>
        <v/>
      </c>
      <c r="O62" s="53"/>
      <c r="P62" s="53"/>
      <c r="Q62" s="54" t="str">
        <f t="shared" si="1"/>
        <v/>
      </c>
      <c r="R62" s="53">
        <v>-2231761</v>
      </c>
      <c r="S62" s="53">
        <v>63557601</v>
      </c>
      <c r="T62" s="53">
        <v>65789362</v>
      </c>
      <c r="U62" s="55">
        <f t="shared" si="2"/>
        <v>-3.511399053592347E-2</v>
      </c>
      <c r="V62" s="53">
        <v>18799</v>
      </c>
      <c r="W62" s="53">
        <v>3543</v>
      </c>
      <c r="X62" s="54">
        <f t="shared" si="3"/>
        <v>-3.4863644371181758E-2</v>
      </c>
    </row>
    <row r="63" spans="1:24" s="1" customFormat="1" x14ac:dyDescent="0.2">
      <c r="A63">
        <v>58</v>
      </c>
      <c r="B63" t="s">
        <v>212</v>
      </c>
      <c r="C63" t="s">
        <v>67</v>
      </c>
      <c r="D63" t="s">
        <v>213</v>
      </c>
      <c r="E63" t="s">
        <v>214</v>
      </c>
      <c r="F63" s="28" t="s">
        <v>64</v>
      </c>
      <c r="G63" s="52" t="s">
        <v>65</v>
      </c>
      <c r="H63" s="53">
        <v>24</v>
      </c>
      <c r="I63" s="53">
        <v>0</v>
      </c>
      <c r="J63" s="53">
        <v>10</v>
      </c>
      <c r="K63" s="53">
        <v>4576567</v>
      </c>
      <c r="L63" s="53">
        <v>19173938</v>
      </c>
      <c r="M63" s="53">
        <v>14597371</v>
      </c>
      <c r="N63" s="54">
        <f t="shared" si="0"/>
        <v>0.23868685712867121</v>
      </c>
      <c r="O63" s="53">
        <v>379138</v>
      </c>
      <c r="P63" s="53"/>
      <c r="Q63" s="54">
        <f t="shared" si="1"/>
        <v>0.25344886911910947</v>
      </c>
      <c r="R63" s="53">
        <v>5197800</v>
      </c>
      <c r="S63" s="53">
        <v>14143523</v>
      </c>
      <c r="T63" s="53">
        <v>8945723</v>
      </c>
      <c r="U63" s="55">
        <f t="shared" si="2"/>
        <v>0.36750390974016872</v>
      </c>
      <c r="V63" s="53">
        <v>379138</v>
      </c>
      <c r="W63" s="53"/>
      <c r="X63" s="54">
        <f t="shared" si="3"/>
        <v>0.38401626258438448</v>
      </c>
    </row>
    <row r="64" spans="1:24" s="1" customFormat="1" x14ac:dyDescent="0.2">
      <c r="A64">
        <v>85</v>
      </c>
      <c r="B64" t="s">
        <v>215</v>
      </c>
      <c r="C64" t="s">
        <v>131</v>
      </c>
      <c r="D64" t="s">
        <v>216</v>
      </c>
      <c r="E64" t="s">
        <v>94</v>
      </c>
      <c r="F64" s="28" t="s">
        <v>73</v>
      </c>
      <c r="G64" s="52" t="s">
        <v>74</v>
      </c>
      <c r="H64" s="53">
        <v>175</v>
      </c>
      <c r="I64" s="53">
        <v>16</v>
      </c>
      <c r="J64" s="53">
        <v>73</v>
      </c>
      <c r="K64" s="53">
        <v>4008206</v>
      </c>
      <c r="L64" s="53">
        <v>132114169</v>
      </c>
      <c r="M64" s="53">
        <v>128105963</v>
      </c>
      <c r="N64" s="54">
        <f t="shared" si="0"/>
        <v>3.0338956300743184E-2</v>
      </c>
      <c r="O64" s="53">
        <v>500243</v>
      </c>
      <c r="P64" s="53">
        <v>1894</v>
      </c>
      <c r="Q64" s="54">
        <f t="shared" si="1"/>
        <v>3.3982392501955221E-2</v>
      </c>
      <c r="R64" s="53">
        <v>12825301</v>
      </c>
      <c r="S64" s="53">
        <v>129186367</v>
      </c>
      <c r="T64" s="53">
        <v>116361066</v>
      </c>
      <c r="U64" s="55">
        <f t="shared" si="2"/>
        <v>9.9277511225313739E-2</v>
      </c>
      <c r="V64" s="53">
        <v>499628</v>
      </c>
      <c r="W64" s="53">
        <v>1894</v>
      </c>
      <c r="X64" s="54">
        <f t="shared" si="3"/>
        <v>0.10273302834280602</v>
      </c>
    </row>
    <row r="65" spans="1:24" s="1" customFormat="1" x14ac:dyDescent="0.2">
      <c r="A65">
        <v>62</v>
      </c>
      <c r="B65" t="s">
        <v>217</v>
      </c>
      <c r="C65" t="s">
        <v>218</v>
      </c>
      <c r="D65" t="s">
        <v>219</v>
      </c>
      <c r="E65" t="s">
        <v>190</v>
      </c>
      <c r="F65" s="28" t="s">
        <v>73</v>
      </c>
      <c r="G65" s="52" t="s">
        <v>74</v>
      </c>
      <c r="H65" s="53">
        <v>66</v>
      </c>
      <c r="I65" s="53">
        <v>6</v>
      </c>
      <c r="J65" s="53">
        <v>36</v>
      </c>
      <c r="K65" s="53">
        <v>9706933</v>
      </c>
      <c r="L65" s="53">
        <v>94028633</v>
      </c>
      <c r="M65" s="53">
        <v>84321700</v>
      </c>
      <c r="N65" s="54">
        <f t="shared" si="0"/>
        <v>0.10323379900673448</v>
      </c>
      <c r="O65" s="53">
        <v>1552514</v>
      </c>
      <c r="P65" s="53"/>
      <c r="Q65" s="54">
        <f t="shared" si="1"/>
        <v>0.11779987323232269</v>
      </c>
      <c r="R65" s="53">
        <v>9706933</v>
      </c>
      <c r="S65" s="53">
        <v>94028633</v>
      </c>
      <c r="T65" s="53">
        <v>84321700</v>
      </c>
      <c r="U65" s="55">
        <f t="shared" si="2"/>
        <v>0.10323379900673448</v>
      </c>
      <c r="V65" s="53">
        <v>1552514</v>
      </c>
      <c r="W65" s="53"/>
      <c r="X65" s="54">
        <f t="shared" si="3"/>
        <v>0.11779987323232269</v>
      </c>
    </row>
    <row r="66" spans="1:24" s="1" customFormat="1" x14ac:dyDescent="0.2">
      <c r="A66">
        <v>45</v>
      </c>
      <c r="B66" t="s">
        <v>220</v>
      </c>
      <c r="C66" t="s">
        <v>67</v>
      </c>
      <c r="D66" t="s">
        <v>221</v>
      </c>
      <c r="E66" t="s">
        <v>222</v>
      </c>
      <c r="F66" s="28" t="s">
        <v>73</v>
      </c>
      <c r="G66" s="52" t="s">
        <v>65</v>
      </c>
      <c r="H66" s="53">
        <v>25</v>
      </c>
      <c r="I66" s="53">
        <v>5</v>
      </c>
      <c r="J66" s="53">
        <v>18</v>
      </c>
      <c r="K66" s="53"/>
      <c r="L66" s="53"/>
      <c r="M66" s="53"/>
      <c r="N66" s="54" t="str">
        <f t="shared" si="0"/>
        <v/>
      </c>
      <c r="O66" s="53"/>
      <c r="P66" s="53"/>
      <c r="Q66" s="54" t="str">
        <f t="shared" si="1"/>
        <v/>
      </c>
      <c r="R66" s="53">
        <v>4143321</v>
      </c>
      <c r="S66" s="53">
        <v>35203189</v>
      </c>
      <c r="T66" s="53">
        <v>31059868</v>
      </c>
      <c r="U66" s="55">
        <f t="shared" si="2"/>
        <v>0.11769731997859625</v>
      </c>
      <c r="V66" s="53">
        <v>2695058</v>
      </c>
      <c r="W66" s="53">
        <v>4443</v>
      </c>
      <c r="X66" s="54">
        <f t="shared" si="3"/>
        <v>0.18032327458312253</v>
      </c>
    </row>
    <row r="67" spans="1:24" s="1" customFormat="1" x14ac:dyDescent="0.2">
      <c r="A67">
        <v>65</v>
      </c>
      <c r="B67" t="s">
        <v>223</v>
      </c>
      <c r="C67" t="s">
        <v>96</v>
      </c>
      <c r="D67" t="s">
        <v>224</v>
      </c>
      <c r="E67" t="s">
        <v>224</v>
      </c>
      <c r="F67" s="28" t="s">
        <v>73</v>
      </c>
      <c r="G67" s="52" t="s">
        <v>65</v>
      </c>
      <c r="H67" s="53">
        <v>20</v>
      </c>
      <c r="I67" s="53">
        <v>0</v>
      </c>
      <c r="J67" s="53">
        <v>14</v>
      </c>
      <c r="K67" s="53">
        <v>3203212</v>
      </c>
      <c r="L67" s="53">
        <v>15027667</v>
      </c>
      <c r="M67" s="53">
        <v>11824455</v>
      </c>
      <c r="N67" s="54">
        <f t="shared" si="0"/>
        <v>0.21315431064582413</v>
      </c>
      <c r="O67" s="53">
        <v>3915</v>
      </c>
      <c r="P67" s="53"/>
      <c r="Q67" s="54">
        <f t="shared" si="1"/>
        <v>0.21335924588642766</v>
      </c>
      <c r="R67" s="53">
        <v>3228943</v>
      </c>
      <c r="S67" s="53">
        <v>10918787</v>
      </c>
      <c r="T67" s="53">
        <v>7689844</v>
      </c>
      <c r="U67" s="55">
        <f t="shared" si="2"/>
        <v>0.29572360006656417</v>
      </c>
      <c r="V67" s="53">
        <v>3915</v>
      </c>
      <c r="W67" s="53"/>
      <c r="X67" s="54">
        <f t="shared" si="3"/>
        <v>0.29597603230409469</v>
      </c>
    </row>
    <row r="68" spans="1:24" s="1" customFormat="1" x14ac:dyDescent="0.2">
      <c r="A68">
        <v>70</v>
      </c>
      <c r="B68" t="s">
        <v>225</v>
      </c>
      <c r="C68" t="s">
        <v>70</v>
      </c>
      <c r="D68" t="s">
        <v>226</v>
      </c>
      <c r="E68" t="s">
        <v>142</v>
      </c>
      <c r="F68" s="28" t="s">
        <v>73</v>
      </c>
      <c r="G68" s="52" t="s">
        <v>65</v>
      </c>
      <c r="H68" s="53">
        <v>18</v>
      </c>
      <c r="I68" s="53">
        <v>2</v>
      </c>
      <c r="J68" s="53">
        <v>15</v>
      </c>
      <c r="K68" s="53">
        <v>146713</v>
      </c>
      <c r="L68" s="53">
        <v>34462860</v>
      </c>
      <c r="M68" s="53">
        <v>34316147</v>
      </c>
      <c r="N68" s="54">
        <f t="shared" si="0"/>
        <v>4.257133621527639E-3</v>
      </c>
      <c r="O68" s="53">
        <v>26637</v>
      </c>
      <c r="P68" s="53">
        <v>30000</v>
      </c>
      <c r="Q68" s="54">
        <f t="shared" si="1"/>
        <v>4.1563377975619648E-3</v>
      </c>
      <c r="R68" s="53">
        <v>-2285726</v>
      </c>
      <c r="S68" s="53">
        <v>26799273</v>
      </c>
      <c r="T68" s="53">
        <v>29084999</v>
      </c>
      <c r="U68" s="55">
        <f t="shared" si="2"/>
        <v>-8.5290597248664168E-2</v>
      </c>
      <c r="V68" s="53">
        <v>26637</v>
      </c>
      <c r="W68" s="53">
        <v>30000</v>
      </c>
      <c r="X68" s="54">
        <f t="shared" si="3"/>
        <v>-8.5331271147931237E-2</v>
      </c>
    </row>
    <row r="69" spans="1:24" s="1" customFormat="1" x14ac:dyDescent="0.2">
      <c r="A69">
        <v>92</v>
      </c>
      <c r="B69" t="s">
        <v>227</v>
      </c>
      <c r="C69" t="s">
        <v>89</v>
      </c>
      <c r="D69" t="s">
        <v>228</v>
      </c>
      <c r="E69" t="s">
        <v>228</v>
      </c>
      <c r="F69" s="28" t="s">
        <v>73</v>
      </c>
      <c r="G69" s="52" t="s">
        <v>65</v>
      </c>
      <c r="H69" s="53">
        <v>15</v>
      </c>
      <c r="I69" s="53">
        <v>0</v>
      </c>
      <c r="J69" s="53">
        <v>9</v>
      </c>
      <c r="K69" s="53">
        <v>2460394</v>
      </c>
      <c r="L69" s="53">
        <v>15735317</v>
      </c>
      <c r="M69" s="53">
        <v>13274923</v>
      </c>
      <c r="N69" s="54">
        <f t="shared" si="0"/>
        <v>0.15636126046904553</v>
      </c>
      <c r="O69" s="53">
        <v>114341</v>
      </c>
      <c r="P69" s="53"/>
      <c r="Q69" s="54">
        <f t="shared" si="1"/>
        <v>0.16244735375362673</v>
      </c>
      <c r="R69" s="53">
        <v>3878632</v>
      </c>
      <c r="S69" s="53">
        <v>12059697</v>
      </c>
      <c r="T69" s="53">
        <v>8181065</v>
      </c>
      <c r="U69" s="55">
        <f t="shared" si="2"/>
        <v>0.32161935743493392</v>
      </c>
      <c r="V69" s="53">
        <v>114276</v>
      </c>
      <c r="W69" s="53"/>
      <c r="X69" s="54">
        <f t="shared" si="3"/>
        <v>0.32798725609133517</v>
      </c>
    </row>
    <row r="70" spans="1:24" s="1" customFormat="1" x14ac:dyDescent="0.2">
      <c r="A70">
        <v>80</v>
      </c>
      <c r="B70" t="s">
        <v>229</v>
      </c>
      <c r="C70" t="s">
        <v>67</v>
      </c>
      <c r="D70" t="s">
        <v>230</v>
      </c>
      <c r="E70" t="s">
        <v>231</v>
      </c>
      <c r="F70" s="28" t="s">
        <v>73</v>
      </c>
      <c r="G70" s="52" t="s">
        <v>65</v>
      </c>
      <c r="H70" s="53">
        <v>35</v>
      </c>
      <c r="I70" s="53">
        <v>4</v>
      </c>
      <c r="J70" s="53">
        <v>35</v>
      </c>
      <c r="K70" s="53">
        <v>6880502</v>
      </c>
      <c r="L70" s="53">
        <v>47169009</v>
      </c>
      <c r="M70" s="53">
        <v>40288507</v>
      </c>
      <c r="N70" s="54">
        <f t="shared" si="0"/>
        <v>0.14586912351709572</v>
      </c>
      <c r="O70" s="53">
        <v>5414084</v>
      </c>
      <c r="P70" s="53">
        <v>2260604</v>
      </c>
      <c r="Q70" s="54">
        <f t="shared" si="1"/>
        <v>0.19082144901594131</v>
      </c>
      <c r="R70" s="53">
        <v>14468588</v>
      </c>
      <c r="S70" s="53">
        <v>47111423</v>
      </c>
      <c r="T70" s="53">
        <v>32642835</v>
      </c>
      <c r="U70" s="55">
        <f t="shared" si="2"/>
        <v>0.30711422153391543</v>
      </c>
      <c r="V70" s="53">
        <v>5414084</v>
      </c>
      <c r="W70" s="53"/>
      <c r="X70" s="54">
        <f t="shared" si="3"/>
        <v>0.37853365223109603</v>
      </c>
    </row>
    <row r="71" spans="1:24" s="1" customFormat="1" x14ac:dyDescent="0.2">
      <c r="A71">
        <v>136</v>
      </c>
      <c r="B71" t="s">
        <v>232</v>
      </c>
      <c r="C71" t="s">
        <v>100</v>
      </c>
      <c r="D71" t="s">
        <v>233</v>
      </c>
      <c r="E71" t="s">
        <v>234</v>
      </c>
      <c r="F71" s="28" t="s">
        <v>64</v>
      </c>
      <c r="G71" s="52" t="s">
        <v>65</v>
      </c>
      <c r="H71" s="53">
        <v>49</v>
      </c>
      <c r="I71" s="53">
        <v>10</v>
      </c>
      <c r="J71" s="53">
        <v>25</v>
      </c>
      <c r="K71" s="53">
        <v>-3362917</v>
      </c>
      <c r="L71" s="53">
        <v>71825890</v>
      </c>
      <c r="M71" s="53">
        <v>75188807</v>
      </c>
      <c r="N71" s="54">
        <f t="shared" si="0"/>
        <v>-4.6820401390083713E-2</v>
      </c>
      <c r="O71" s="53">
        <v>5470301</v>
      </c>
      <c r="P71" s="53">
        <v>34363</v>
      </c>
      <c r="Q71" s="54">
        <f t="shared" si="1"/>
        <v>2.6819186989433929E-2</v>
      </c>
      <c r="R71" s="53">
        <v>-2308944</v>
      </c>
      <c r="S71" s="53">
        <v>68756526</v>
      </c>
      <c r="T71" s="53">
        <v>71065470</v>
      </c>
      <c r="U71" s="55">
        <f t="shared" si="2"/>
        <v>-3.3581452326430804E-2</v>
      </c>
      <c r="V71" s="53">
        <v>2017449</v>
      </c>
      <c r="W71" s="53">
        <v>34363</v>
      </c>
      <c r="X71" s="54">
        <f t="shared" si="3"/>
        <v>-4.6042065603917257E-3</v>
      </c>
    </row>
    <row r="72" spans="1:24" s="1" customFormat="1" x14ac:dyDescent="0.2">
      <c r="A72">
        <v>76</v>
      </c>
      <c r="B72" t="s">
        <v>235</v>
      </c>
      <c r="C72" t="s">
        <v>111</v>
      </c>
      <c r="D72" t="s">
        <v>236</v>
      </c>
      <c r="E72" t="s">
        <v>237</v>
      </c>
      <c r="F72" s="28" t="s">
        <v>64</v>
      </c>
      <c r="G72" s="52" t="s">
        <v>65</v>
      </c>
      <c r="H72" s="53">
        <v>34</v>
      </c>
      <c r="I72" s="53">
        <v>10</v>
      </c>
      <c r="J72" s="53">
        <v>14</v>
      </c>
      <c r="K72" s="53">
        <v>-2986649</v>
      </c>
      <c r="L72" s="53">
        <v>39064287</v>
      </c>
      <c r="M72" s="53">
        <v>42050936</v>
      </c>
      <c r="N72" s="54">
        <f t="shared" si="0"/>
        <v>-7.6454716810779116E-2</v>
      </c>
      <c r="O72" s="53">
        <v>708728</v>
      </c>
      <c r="P72" s="53"/>
      <c r="Q72" s="54">
        <f t="shared" si="1"/>
        <v>-5.7273027956266327E-2</v>
      </c>
      <c r="R72" s="53">
        <v>332821</v>
      </c>
      <c r="S72" s="53">
        <v>26686063</v>
      </c>
      <c r="T72" s="53">
        <v>26353242</v>
      </c>
      <c r="U72" s="55">
        <f t="shared" si="2"/>
        <v>1.2471716041440808E-2</v>
      </c>
      <c r="V72" s="53">
        <v>644378</v>
      </c>
      <c r="W72" s="53"/>
      <c r="X72" s="54">
        <f t="shared" si="3"/>
        <v>3.575496641272638E-2</v>
      </c>
    </row>
    <row r="73" spans="1:24" s="1" customFormat="1" x14ac:dyDescent="0.2">
      <c r="A73">
        <v>21</v>
      </c>
      <c r="B73" t="s">
        <v>238</v>
      </c>
      <c r="C73" t="s">
        <v>96</v>
      </c>
      <c r="D73" t="s">
        <v>239</v>
      </c>
      <c r="E73" t="s">
        <v>240</v>
      </c>
      <c r="F73" s="28" t="s">
        <v>73</v>
      </c>
      <c r="G73" s="52" t="s">
        <v>65</v>
      </c>
      <c r="H73" s="53">
        <v>28</v>
      </c>
      <c r="I73" s="53">
        <v>5</v>
      </c>
      <c r="J73" s="53">
        <v>25</v>
      </c>
      <c r="K73" s="53">
        <v>6583882</v>
      </c>
      <c r="L73" s="53">
        <v>33718527</v>
      </c>
      <c r="M73" s="53">
        <v>27134645</v>
      </c>
      <c r="N73" s="54">
        <f t="shared" si="0"/>
        <v>0.19526007171072449</v>
      </c>
      <c r="O73" s="53">
        <v>17560</v>
      </c>
      <c r="P73" s="53">
        <v>5425</v>
      </c>
      <c r="Q73" s="54">
        <f t="shared" si="1"/>
        <v>0.19551814055969205</v>
      </c>
      <c r="R73" s="53">
        <v>5697773</v>
      </c>
      <c r="S73" s="53">
        <v>29840855</v>
      </c>
      <c r="T73" s="53">
        <v>24143082</v>
      </c>
      <c r="U73" s="55">
        <f t="shared" si="2"/>
        <v>0.19093866445850832</v>
      </c>
      <c r="V73" s="53">
        <v>17560</v>
      </c>
      <c r="W73" s="53">
        <v>-5425</v>
      </c>
      <c r="X73" s="54">
        <f t="shared" si="3"/>
        <v>0.19159617146456032</v>
      </c>
    </row>
    <row r="74" spans="1:24" s="1" customFormat="1" x14ac:dyDescent="0.2">
      <c r="A74">
        <v>77</v>
      </c>
      <c r="B74" t="s">
        <v>241</v>
      </c>
      <c r="C74" t="s">
        <v>67</v>
      </c>
      <c r="D74" t="s">
        <v>242</v>
      </c>
      <c r="E74" t="s">
        <v>243</v>
      </c>
      <c r="F74" s="28" t="s">
        <v>244</v>
      </c>
      <c r="G74" s="52" t="s">
        <v>65</v>
      </c>
      <c r="H74" s="53">
        <v>25</v>
      </c>
      <c r="I74" s="53">
        <v>2</v>
      </c>
      <c r="J74" s="53">
        <v>25</v>
      </c>
      <c r="K74" s="53">
        <v>4225210</v>
      </c>
      <c r="L74" s="53">
        <v>20431658</v>
      </c>
      <c r="M74" s="53">
        <v>16206448</v>
      </c>
      <c r="N74" s="54">
        <f t="shared" ref="N74:N137" si="4">IF(ISERROR((L74-M74)/ L74),"",((L74-M74)/ L74))</f>
        <v>0.20679721635904438</v>
      </c>
      <c r="O74" s="53">
        <v>1103465</v>
      </c>
      <c r="P74" s="53"/>
      <c r="Q74" s="54">
        <f t="shared" ref="Q74:Q137" si="5">IF(ISERROR(((L74+O74)-(M74+P74)) / (L74+O74)),"",(((L74+O74)-(M74+P74)) / (L74+O74)))</f>
        <v>0.24744112211478894</v>
      </c>
      <c r="R74" s="53">
        <v>5284750</v>
      </c>
      <c r="S74" s="53">
        <v>19355787</v>
      </c>
      <c r="T74" s="53">
        <v>14071037</v>
      </c>
      <c r="U74" s="55">
        <f t="shared" ref="U74:U137" si="6">IF(ISERROR((S74-T74)/S74),"",((S74-T74)/S74))</f>
        <v>0.27303203946189325</v>
      </c>
      <c r="V74" s="53">
        <v>1103465</v>
      </c>
      <c r="W74" s="53"/>
      <c r="X74" s="54">
        <f t="shared" ref="X74:X137" si="7">IF(ISERROR(((S74+V74)-(T74+W74))/(S74+V74)),"",(((S74+V74)-(T74+W74))/(S74+V74)))</f>
        <v>0.31224088739901146</v>
      </c>
    </row>
    <row r="75" spans="1:24" s="1" customFormat="1" x14ac:dyDescent="0.2">
      <c r="A75">
        <v>78</v>
      </c>
      <c r="B75" t="s">
        <v>245</v>
      </c>
      <c r="C75" t="s">
        <v>67</v>
      </c>
      <c r="D75" t="s">
        <v>246</v>
      </c>
      <c r="E75" t="s">
        <v>157</v>
      </c>
      <c r="F75" s="28" t="s">
        <v>69</v>
      </c>
      <c r="G75" s="52" t="s">
        <v>65</v>
      </c>
      <c r="H75" s="53">
        <v>12</v>
      </c>
      <c r="I75" s="53">
        <v>2</v>
      </c>
      <c r="J75" s="53">
        <v>12</v>
      </c>
      <c r="K75" s="53">
        <v>4809782</v>
      </c>
      <c r="L75" s="53">
        <v>23123380</v>
      </c>
      <c r="M75" s="53">
        <v>18313598</v>
      </c>
      <c r="N75" s="54">
        <f t="shared" si="4"/>
        <v>0.20800514457661468</v>
      </c>
      <c r="O75" s="53">
        <v>2383064</v>
      </c>
      <c r="P75" s="53"/>
      <c r="Q75" s="54">
        <f t="shared" si="5"/>
        <v>0.28200112881278161</v>
      </c>
      <c r="R75" s="53">
        <v>4480302</v>
      </c>
      <c r="S75" s="53">
        <v>15456579</v>
      </c>
      <c r="T75" s="53">
        <v>10976277</v>
      </c>
      <c r="U75" s="55">
        <f t="shared" si="6"/>
        <v>0.28986375316297353</v>
      </c>
      <c r="V75" s="53">
        <v>189985</v>
      </c>
      <c r="W75" s="53"/>
      <c r="X75" s="54">
        <f t="shared" si="7"/>
        <v>0.29848642807456</v>
      </c>
    </row>
    <row r="76" spans="1:24" s="1" customFormat="1" x14ac:dyDescent="0.2">
      <c r="A76">
        <v>79</v>
      </c>
      <c r="B76" t="s">
        <v>247</v>
      </c>
      <c r="C76" t="s">
        <v>96</v>
      </c>
      <c r="D76" t="s">
        <v>248</v>
      </c>
      <c r="E76" t="s">
        <v>248</v>
      </c>
      <c r="F76" s="28" t="s">
        <v>73</v>
      </c>
      <c r="G76" s="52" t="s">
        <v>65</v>
      </c>
      <c r="H76" s="53">
        <v>18</v>
      </c>
      <c r="I76" s="53">
        <v>0</v>
      </c>
      <c r="J76" s="53">
        <v>10</v>
      </c>
      <c r="K76" s="53">
        <v>-111946</v>
      </c>
      <c r="L76" s="53">
        <v>10662874</v>
      </c>
      <c r="M76" s="53">
        <v>10774820</v>
      </c>
      <c r="N76" s="54">
        <f t="shared" si="4"/>
        <v>-1.0498670433506014E-2</v>
      </c>
      <c r="O76" s="53">
        <v>129001</v>
      </c>
      <c r="P76" s="53">
        <v>-11296</v>
      </c>
      <c r="Q76" s="54">
        <f t="shared" si="5"/>
        <v>2.6270689755024034E-3</v>
      </c>
      <c r="R76" s="53">
        <v>-257652</v>
      </c>
      <c r="S76" s="53">
        <v>6242483</v>
      </c>
      <c r="T76" s="53">
        <v>6500135</v>
      </c>
      <c r="U76" s="55">
        <f t="shared" si="6"/>
        <v>-4.1273961018396046E-2</v>
      </c>
      <c r="V76" s="53">
        <v>129001</v>
      </c>
      <c r="W76" s="53">
        <v>-11296</v>
      </c>
      <c r="X76" s="54">
        <f t="shared" si="7"/>
        <v>-1.8418785953162559E-2</v>
      </c>
    </row>
    <row r="77" spans="1:24" s="1" customFormat="1" x14ac:dyDescent="0.2">
      <c r="A77">
        <v>63</v>
      </c>
      <c r="B77" t="s">
        <v>249</v>
      </c>
      <c r="C77" t="s">
        <v>70</v>
      </c>
      <c r="D77" t="s">
        <v>250</v>
      </c>
      <c r="E77" t="s">
        <v>117</v>
      </c>
      <c r="F77" s="28" t="s">
        <v>73</v>
      </c>
      <c r="G77" s="52" t="s">
        <v>74</v>
      </c>
      <c r="H77" s="53">
        <v>272</v>
      </c>
      <c r="I77" s="53">
        <v>26</v>
      </c>
      <c r="J77" s="53">
        <v>161</v>
      </c>
      <c r="K77" s="53">
        <v>4259827</v>
      </c>
      <c r="L77" s="53">
        <v>497764440</v>
      </c>
      <c r="M77" s="53">
        <v>493504613</v>
      </c>
      <c r="N77" s="54">
        <f t="shared" si="4"/>
        <v>8.5579174759852269E-3</v>
      </c>
      <c r="O77" s="53">
        <v>27641</v>
      </c>
      <c r="P77" s="53"/>
      <c r="Q77" s="54">
        <f t="shared" si="5"/>
        <v>8.6129694779134101E-3</v>
      </c>
      <c r="R77" s="53">
        <v>3510847</v>
      </c>
      <c r="S77" s="53">
        <v>406181471</v>
      </c>
      <c r="T77" s="53">
        <v>402670624</v>
      </c>
      <c r="U77" s="55">
        <f t="shared" si="6"/>
        <v>8.6435429744159843E-3</v>
      </c>
      <c r="V77" s="53">
        <v>27641</v>
      </c>
      <c r="W77" s="53"/>
      <c r="X77" s="54">
        <f t="shared" si="7"/>
        <v>8.7110010471650873E-3</v>
      </c>
    </row>
    <row r="78" spans="1:24" s="1" customFormat="1" x14ac:dyDescent="0.2">
      <c r="A78">
        <v>191</v>
      </c>
      <c r="B78" t="s">
        <v>251</v>
      </c>
      <c r="C78" t="s">
        <v>252</v>
      </c>
      <c r="D78" t="s">
        <v>253</v>
      </c>
      <c r="E78" t="s">
        <v>126</v>
      </c>
      <c r="F78" s="28" t="s">
        <v>73</v>
      </c>
      <c r="G78" s="52" t="s">
        <v>74</v>
      </c>
      <c r="H78" s="53">
        <v>130</v>
      </c>
      <c r="I78" s="53">
        <v>50</v>
      </c>
      <c r="J78" s="53">
        <v>108</v>
      </c>
      <c r="K78" s="53">
        <v>38538020</v>
      </c>
      <c r="L78" s="53">
        <v>236107111</v>
      </c>
      <c r="M78" s="53">
        <v>197569091</v>
      </c>
      <c r="N78" s="54">
        <f t="shared" si="4"/>
        <v>0.16322261467169449</v>
      </c>
      <c r="O78" s="53">
        <v>1847384</v>
      </c>
      <c r="P78" s="53"/>
      <c r="Q78" s="54">
        <f t="shared" si="5"/>
        <v>0.16971902127757663</v>
      </c>
      <c r="R78" s="53">
        <v>38538020</v>
      </c>
      <c r="S78" s="53">
        <v>236107111</v>
      </c>
      <c r="T78" s="53">
        <v>197569091</v>
      </c>
      <c r="U78" s="55">
        <f t="shared" si="6"/>
        <v>0.16322261467169449</v>
      </c>
      <c r="V78" s="53">
        <v>1847384</v>
      </c>
      <c r="W78" s="53"/>
      <c r="X78" s="54">
        <f t="shared" si="7"/>
        <v>0.16971902127757663</v>
      </c>
    </row>
    <row r="79" spans="1:24" s="1" customFormat="1" x14ac:dyDescent="0.2">
      <c r="A79">
        <v>180</v>
      </c>
      <c r="B79" t="s">
        <v>254</v>
      </c>
      <c r="C79" t="s">
        <v>131</v>
      </c>
      <c r="D79" t="s">
        <v>255</v>
      </c>
      <c r="E79" t="s">
        <v>256</v>
      </c>
      <c r="F79" s="28" t="s">
        <v>73</v>
      </c>
      <c r="G79" s="52" t="s">
        <v>74</v>
      </c>
      <c r="H79" s="53">
        <v>184</v>
      </c>
      <c r="I79" s="53">
        <v>44</v>
      </c>
      <c r="J79" s="53">
        <v>184</v>
      </c>
      <c r="K79" s="53">
        <v>-22203972</v>
      </c>
      <c r="L79" s="53">
        <v>343396235</v>
      </c>
      <c r="M79" s="53">
        <v>365600207</v>
      </c>
      <c r="N79" s="54">
        <f t="shared" si="4"/>
        <v>-6.4659916845040535E-2</v>
      </c>
      <c r="O79" s="53">
        <v>204816</v>
      </c>
      <c r="P79" s="53">
        <v>3860</v>
      </c>
      <c r="Q79" s="54">
        <f t="shared" si="5"/>
        <v>-6.4036521238696673E-2</v>
      </c>
      <c r="R79" s="53">
        <v>-22203972</v>
      </c>
      <c r="S79" s="53">
        <v>343396235</v>
      </c>
      <c r="T79" s="53">
        <v>365600207</v>
      </c>
      <c r="U79" s="55">
        <f t="shared" si="6"/>
        <v>-6.4659916845040535E-2</v>
      </c>
      <c r="V79" s="53">
        <v>204816</v>
      </c>
      <c r="W79" s="53">
        <v>3860</v>
      </c>
      <c r="X79" s="54">
        <f t="shared" si="7"/>
        <v>-6.4036521238696673E-2</v>
      </c>
    </row>
    <row r="80" spans="1:24" s="1" customFormat="1" x14ac:dyDescent="0.2">
      <c r="A80">
        <v>172</v>
      </c>
      <c r="B80" t="s">
        <v>257</v>
      </c>
      <c r="C80" t="s">
        <v>205</v>
      </c>
      <c r="D80" t="s">
        <v>258</v>
      </c>
      <c r="E80" t="s">
        <v>259</v>
      </c>
      <c r="F80" s="28" t="s">
        <v>64</v>
      </c>
      <c r="G80" s="52" t="s">
        <v>65</v>
      </c>
      <c r="H80" s="53">
        <v>49</v>
      </c>
      <c r="I80" s="53">
        <v>8</v>
      </c>
      <c r="J80" s="53">
        <v>35</v>
      </c>
      <c r="K80" s="53">
        <v>6351728</v>
      </c>
      <c r="L80" s="53">
        <v>135909701</v>
      </c>
      <c r="M80" s="53">
        <v>129557973</v>
      </c>
      <c r="N80" s="54">
        <f t="shared" si="4"/>
        <v>4.6734912616723363E-2</v>
      </c>
      <c r="O80" s="53">
        <v>3431376</v>
      </c>
      <c r="P80" s="53"/>
      <c r="Q80" s="54">
        <f t="shared" si="5"/>
        <v>7.0209763055010685E-2</v>
      </c>
      <c r="R80" s="53">
        <v>17377361</v>
      </c>
      <c r="S80" s="53">
        <v>101159830</v>
      </c>
      <c r="T80" s="53">
        <v>83782469</v>
      </c>
      <c r="U80" s="55">
        <f t="shared" si="6"/>
        <v>0.17178123964818842</v>
      </c>
      <c r="V80" s="53">
        <v>3431376</v>
      </c>
      <c r="W80" s="53"/>
      <c r="X80" s="54">
        <f t="shared" si="7"/>
        <v>0.19895302670092552</v>
      </c>
    </row>
    <row r="81" spans="1:24" s="1" customFormat="1" x14ac:dyDescent="0.2">
      <c r="A81">
        <v>81</v>
      </c>
      <c r="B81" t="s">
        <v>260</v>
      </c>
      <c r="C81" t="s">
        <v>111</v>
      </c>
      <c r="D81" t="s">
        <v>261</v>
      </c>
      <c r="E81" t="s">
        <v>262</v>
      </c>
      <c r="F81" s="28" t="s">
        <v>64</v>
      </c>
      <c r="G81" s="52" t="s">
        <v>65</v>
      </c>
      <c r="H81" s="53">
        <v>28</v>
      </c>
      <c r="I81" s="53">
        <v>6</v>
      </c>
      <c r="J81" s="53">
        <v>14</v>
      </c>
      <c r="K81" s="53">
        <v>-3655158</v>
      </c>
      <c r="L81" s="53">
        <v>42309602</v>
      </c>
      <c r="M81" s="53">
        <v>45964760</v>
      </c>
      <c r="N81" s="54">
        <f t="shared" si="4"/>
        <v>-8.6390744115248358E-2</v>
      </c>
      <c r="O81" s="53">
        <v>8114436</v>
      </c>
      <c r="P81" s="53"/>
      <c r="Q81" s="54">
        <f t="shared" si="5"/>
        <v>8.8435559246564113E-2</v>
      </c>
      <c r="R81" s="53">
        <v>603130</v>
      </c>
      <c r="S81" s="53">
        <v>29364571</v>
      </c>
      <c r="T81" s="53">
        <v>28761441</v>
      </c>
      <c r="U81" s="55">
        <f t="shared" si="6"/>
        <v>2.0539377197099185E-2</v>
      </c>
      <c r="V81" s="53">
        <v>6017343</v>
      </c>
      <c r="W81" s="53"/>
      <c r="X81" s="54">
        <f t="shared" si="7"/>
        <v>0.18711460889311979</v>
      </c>
    </row>
    <row r="82" spans="1:24" s="1" customFormat="1" x14ac:dyDescent="0.2">
      <c r="A82">
        <v>2</v>
      </c>
      <c r="B82" t="s">
        <v>263</v>
      </c>
      <c r="C82" t="s">
        <v>128</v>
      </c>
      <c r="D82" t="s">
        <v>264</v>
      </c>
      <c r="E82" t="s">
        <v>126</v>
      </c>
      <c r="F82" s="28" t="s">
        <v>73</v>
      </c>
      <c r="G82" s="52" t="s">
        <v>74</v>
      </c>
      <c r="H82" s="53">
        <v>972</v>
      </c>
      <c r="I82" s="53">
        <v>44</v>
      </c>
      <c r="J82" s="53">
        <v>638</v>
      </c>
      <c r="K82" s="53">
        <v>-8814737</v>
      </c>
      <c r="L82" s="53">
        <v>1484847913</v>
      </c>
      <c r="M82" s="53">
        <v>1493662650</v>
      </c>
      <c r="N82" s="54">
        <f t="shared" si="4"/>
        <v>-5.936457816875418E-3</v>
      </c>
      <c r="O82" s="53">
        <v>1369857</v>
      </c>
      <c r="P82" s="53">
        <v>76820</v>
      </c>
      <c r="Q82" s="54">
        <f t="shared" si="5"/>
        <v>-5.0609676131109643E-3</v>
      </c>
      <c r="R82" s="53">
        <v>28930031</v>
      </c>
      <c r="S82" s="53">
        <v>1318043866</v>
      </c>
      <c r="T82" s="53">
        <v>1289113835</v>
      </c>
      <c r="U82" s="55">
        <f t="shared" si="6"/>
        <v>2.1949217128711253E-2</v>
      </c>
      <c r="V82" s="53">
        <v>1362737</v>
      </c>
      <c r="W82" s="53">
        <v>76820</v>
      </c>
      <c r="X82" s="54">
        <f t="shared" si="7"/>
        <v>2.2901164759443E-2</v>
      </c>
    </row>
    <row r="83" spans="1:24" s="1" customFormat="1" x14ac:dyDescent="0.2">
      <c r="A83">
        <v>91</v>
      </c>
      <c r="B83" s="1" t="s">
        <v>406</v>
      </c>
      <c r="C83" t="s">
        <v>413</v>
      </c>
      <c r="D83" t="s">
        <v>264</v>
      </c>
      <c r="E83" t="s">
        <v>126</v>
      </c>
      <c r="F83" s="28" t="s">
        <v>73</v>
      </c>
      <c r="G83" s="52" t="s">
        <v>74</v>
      </c>
      <c r="H83" s="53">
        <v>279</v>
      </c>
      <c r="I83" s="53">
        <v>196</v>
      </c>
      <c r="J83" s="53">
        <v>279</v>
      </c>
      <c r="K83" s="53">
        <v>14465270</v>
      </c>
      <c r="L83" s="53">
        <v>929780144</v>
      </c>
      <c r="M83" s="53">
        <v>915314874</v>
      </c>
      <c r="N83" s="54">
        <f t="shared" si="4"/>
        <v>1.5557731678124544E-2</v>
      </c>
      <c r="O83" s="53">
        <v>148257047</v>
      </c>
      <c r="P83" s="53">
        <v>9721293</v>
      </c>
      <c r="Q83" s="54">
        <f t="shared" si="5"/>
        <v>0.14192555254802894</v>
      </c>
      <c r="R83" s="53">
        <v>12816244</v>
      </c>
      <c r="S83" s="53">
        <v>899962327</v>
      </c>
      <c r="T83" s="53">
        <v>887146083</v>
      </c>
      <c r="U83" s="55">
        <f t="shared" si="6"/>
        <v>1.4240867217989671E-2</v>
      </c>
      <c r="V83" s="53">
        <v>148257047</v>
      </c>
      <c r="W83" s="53">
        <v>9721293</v>
      </c>
      <c r="X83" s="54">
        <f t="shared" si="7"/>
        <v>0.14438962086957191</v>
      </c>
    </row>
    <row r="84" spans="1:24" s="1" customFormat="1" x14ac:dyDescent="0.2">
      <c r="A84">
        <v>59</v>
      </c>
      <c r="B84" t="s">
        <v>265</v>
      </c>
      <c r="C84" t="s">
        <v>67</v>
      </c>
      <c r="D84" t="s">
        <v>264</v>
      </c>
      <c r="E84" t="s">
        <v>126</v>
      </c>
      <c r="F84" s="28" t="s">
        <v>73</v>
      </c>
      <c r="G84" s="52" t="s">
        <v>74</v>
      </c>
      <c r="H84" s="53">
        <v>894</v>
      </c>
      <c r="I84" s="53">
        <v>65</v>
      </c>
      <c r="J84" s="53">
        <v>448</v>
      </c>
      <c r="K84" s="53">
        <v>-4421000</v>
      </c>
      <c r="L84" s="53">
        <v>1173104000</v>
      </c>
      <c r="M84" s="53">
        <v>1177525000</v>
      </c>
      <c r="N84" s="54">
        <f t="shared" si="4"/>
        <v>-3.7686343239815056E-3</v>
      </c>
      <c r="O84" s="53">
        <v>22839000</v>
      </c>
      <c r="P84" s="53"/>
      <c r="Q84" s="54">
        <f t="shared" si="5"/>
        <v>1.5400399517368303E-2</v>
      </c>
      <c r="R84" s="53">
        <v>4121410</v>
      </c>
      <c r="S84" s="53">
        <v>1067440123</v>
      </c>
      <c r="T84" s="53">
        <v>1063318713</v>
      </c>
      <c r="U84" s="55">
        <f t="shared" si="6"/>
        <v>3.8610221886890791E-3</v>
      </c>
      <c r="V84" s="53">
        <v>22839000</v>
      </c>
      <c r="W84" s="53"/>
      <c r="X84" s="54">
        <f t="shared" si="7"/>
        <v>2.4727988852814162E-2</v>
      </c>
    </row>
    <row r="85" spans="1:24" s="1" customFormat="1" x14ac:dyDescent="0.2">
      <c r="A85">
        <v>185</v>
      </c>
      <c r="B85" t="s">
        <v>266</v>
      </c>
      <c r="C85" t="s">
        <v>131</v>
      </c>
      <c r="D85" t="s">
        <v>264</v>
      </c>
      <c r="E85" t="s">
        <v>126</v>
      </c>
      <c r="F85" s="28" t="s">
        <v>73</v>
      </c>
      <c r="G85" s="52" t="s">
        <v>74</v>
      </c>
      <c r="H85" s="53">
        <v>1700</v>
      </c>
      <c r="I85" s="53">
        <v>168</v>
      </c>
      <c r="J85" s="53">
        <v>781</v>
      </c>
      <c r="K85" s="53">
        <v>24308682</v>
      </c>
      <c r="L85" s="53">
        <v>1775201016</v>
      </c>
      <c r="M85" s="53">
        <v>1750892334</v>
      </c>
      <c r="N85" s="54">
        <f t="shared" si="4"/>
        <v>1.3693481347128746E-2</v>
      </c>
      <c r="O85" s="53">
        <v>3398005</v>
      </c>
      <c r="P85" s="53">
        <v>45833</v>
      </c>
      <c r="Q85" s="54">
        <f t="shared" si="5"/>
        <v>1.5552046117987828E-2</v>
      </c>
      <c r="R85" s="53">
        <v>2568588</v>
      </c>
      <c r="S85" s="53">
        <v>1707056494</v>
      </c>
      <c r="T85" s="53">
        <v>1704487906</v>
      </c>
      <c r="U85" s="55">
        <f t="shared" si="6"/>
        <v>1.5046883386859954E-3</v>
      </c>
      <c r="V85" s="53">
        <v>3398005</v>
      </c>
      <c r="W85" s="53">
        <v>45833</v>
      </c>
      <c r="X85" s="54">
        <f t="shared" si="7"/>
        <v>3.4615127169191069E-3</v>
      </c>
    </row>
    <row r="86" spans="1:24" s="1" customFormat="1" x14ac:dyDescent="0.2">
      <c r="A86">
        <v>17</v>
      </c>
      <c r="B86" t="s">
        <v>267</v>
      </c>
      <c r="C86" t="s">
        <v>67</v>
      </c>
      <c r="D86" t="s">
        <v>268</v>
      </c>
      <c r="E86" t="s">
        <v>269</v>
      </c>
      <c r="F86" s="28" t="s">
        <v>73</v>
      </c>
      <c r="G86" s="52" t="s">
        <v>65</v>
      </c>
      <c r="H86" s="53">
        <v>30</v>
      </c>
      <c r="I86" s="53">
        <v>6</v>
      </c>
      <c r="J86" s="53">
        <v>25</v>
      </c>
      <c r="K86" s="53">
        <v>1330215</v>
      </c>
      <c r="L86" s="53">
        <v>56120012</v>
      </c>
      <c r="M86" s="53">
        <v>54789797</v>
      </c>
      <c r="N86" s="54">
        <f t="shared" si="4"/>
        <v>2.3703041973690241E-2</v>
      </c>
      <c r="O86" s="53">
        <v>4789884</v>
      </c>
      <c r="P86" s="53">
        <v>1051980</v>
      </c>
      <c r="Q86" s="54">
        <f t="shared" si="5"/>
        <v>8.3206824060247944E-2</v>
      </c>
      <c r="R86" s="53">
        <v>385403</v>
      </c>
      <c r="S86" s="53">
        <v>52756608</v>
      </c>
      <c r="T86" s="53">
        <v>52371205</v>
      </c>
      <c r="U86" s="55">
        <f t="shared" si="6"/>
        <v>7.3053028731490848E-3</v>
      </c>
      <c r="V86" s="53">
        <v>4789884</v>
      </c>
      <c r="W86" s="53">
        <v>1051980</v>
      </c>
      <c r="X86" s="54">
        <f t="shared" si="7"/>
        <v>7.1651752464772303E-2</v>
      </c>
    </row>
    <row r="87" spans="1:24" s="1" customFormat="1" x14ac:dyDescent="0.2">
      <c r="A87">
        <v>94</v>
      </c>
      <c r="B87" t="s">
        <v>270</v>
      </c>
      <c r="C87" t="s">
        <v>111</v>
      </c>
      <c r="D87" t="s">
        <v>271</v>
      </c>
      <c r="E87" t="s">
        <v>82</v>
      </c>
      <c r="F87" s="28" t="s">
        <v>64</v>
      </c>
      <c r="G87" s="52" t="s">
        <v>65</v>
      </c>
      <c r="H87" s="53">
        <v>39</v>
      </c>
      <c r="I87" s="53">
        <v>12</v>
      </c>
      <c r="J87" s="53">
        <v>35</v>
      </c>
      <c r="K87" s="53">
        <v>2305471</v>
      </c>
      <c r="L87" s="53">
        <v>80752358</v>
      </c>
      <c r="M87" s="53">
        <v>78446887</v>
      </c>
      <c r="N87" s="54">
        <f t="shared" si="4"/>
        <v>2.8549890766038064E-2</v>
      </c>
      <c r="O87" s="53">
        <v>2018264</v>
      </c>
      <c r="P87" s="53">
        <v>1441930</v>
      </c>
      <c r="Q87" s="54">
        <f t="shared" si="5"/>
        <v>3.4816761434993203E-2</v>
      </c>
      <c r="R87" s="53">
        <v>5076052</v>
      </c>
      <c r="S87" s="53">
        <v>71761355</v>
      </c>
      <c r="T87" s="53">
        <v>66685303</v>
      </c>
      <c r="U87" s="55">
        <f t="shared" si="6"/>
        <v>7.0735174942000462E-2</v>
      </c>
      <c r="V87" s="53">
        <v>567182</v>
      </c>
      <c r="W87" s="53"/>
      <c r="X87" s="54">
        <f t="shared" si="7"/>
        <v>7.8022233465056809E-2</v>
      </c>
    </row>
    <row r="88" spans="1:24" s="1" customFormat="1" x14ac:dyDescent="0.2">
      <c r="A88">
        <v>83</v>
      </c>
      <c r="B88" t="s">
        <v>272</v>
      </c>
      <c r="C88" t="s">
        <v>61</v>
      </c>
      <c r="D88" t="s">
        <v>273</v>
      </c>
      <c r="E88" t="s">
        <v>145</v>
      </c>
      <c r="F88" s="28" t="s">
        <v>64</v>
      </c>
      <c r="G88" s="52" t="s">
        <v>65</v>
      </c>
      <c r="H88" s="53">
        <v>25</v>
      </c>
      <c r="I88" s="53">
        <v>4</v>
      </c>
      <c r="J88" s="53">
        <v>25</v>
      </c>
      <c r="K88" s="53">
        <v>-1831254</v>
      </c>
      <c r="L88" s="53">
        <v>32740551</v>
      </c>
      <c r="M88" s="53">
        <v>34571805</v>
      </c>
      <c r="N88" s="54">
        <f t="shared" si="4"/>
        <v>-5.5932290204889955E-2</v>
      </c>
      <c r="O88" s="53">
        <v>1444882</v>
      </c>
      <c r="P88" s="53">
        <v>26535</v>
      </c>
      <c r="Q88" s="54">
        <f t="shared" si="5"/>
        <v>-1.2078448735752447E-2</v>
      </c>
      <c r="R88" s="53">
        <v>-35812</v>
      </c>
      <c r="S88" s="53">
        <v>32699980</v>
      </c>
      <c r="T88" s="53">
        <v>32735792</v>
      </c>
      <c r="U88" s="55">
        <f t="shared" si="6"/>
        <v>-1.0951688655467067E-3</v>
      </c>
      <c r="V88" s="53">
        <v>1444882</v>
      </c>
      <c r="W88" s="53">
        <v>26535</v>
      </c>
      <c r="X88" s="54">
        <f t="shared" si="7"/>
        <v>4.0490279328116774E-2</v>
      </c>
    </row>
    <row r="89" spans="1:24" s="1" customFormat="1" x14ac:dyDescent="0.2">
      <c r="A89">
        <v>67</v>
      </c>
      <c r="B89" t="s">
        <v>274</v>
      </c>
      <c r="C89" t="s">
        <v>67</v>
      </c>
      <c r="D89" t="s">
        <v>275</v>
      </c>
      <c r="E89" t="s">
        <v>276</v>
      </c>
      <c r="F89" s="28" t="s">
        <v>73</v>
      </c>
      <c r="G89" s="52" t="s">
        <v>65</v>
      </c>
      <c r="H89" s="53">
        <v>49</v>
      </c>
      <c r="I89" s="53">
        <v>8</v>
      </c>
      <c r="J89" s="53">
        <v>23</v>
      </c>
      <c r="K89" s="53">
        <v>8277094</v>
      </c>
      <c r="L89" s="53">
        <v>109943636</v>
      </c>
      <c r="M89" s="53">
        <v>101666542</v>
      </c>
      <c r="N89" s="54">
        <f t="shared" si="4"/>
        <v>7.5284885066016924E-2</v>
      </c>
      <c r="O89" s="53">
        <v>10660474</v>
      </c>
      <c r="P89" s="53"/>
      <c r="Q89" s="54">
        <f t="shared" si="5"/>
        <v>0.15702257576462361</v>
      </c>
      <c r="R89" s="53">
        <v>8551415</v>
      </c>
      <c r="S89" s="53">
        <v>101988168</v>
      </c>
      <c r="T89" s="53">
        <v>93436753</v>
      </c>
      <c r="U89" s="55">
        <f t="shared" si="6"/>
        <v>8.3847128227658718E-2</v>
      </c>
      <c r="V89" s="53">
        <v>10660474</v>
      </c>
      <c r="W89" s="53"/>
      <c r="X89" s="54">
        <f t="shared" si="7"/>
        <v>0.17054700934610467</v>
      </c>
    </row>
    <row r="90" spans="1:24" s="1" customFormat="1" x14ac:dyDescent="0.2">
      <c r="A90">
        <v>152</v>
      </c>
      <c r="B90" t="s">
        <v>277</v>
      </c>
      <c r="C90" t="s">
        <v>67</v>
      </c>
      <c r="D90" t="s">
        <v>278</v>
      </c>
      <c r="E90" t="s">
        <v>279</v>
      </c>
      <c r="F90" s="28" t="s">
        <v>73</v>
      </c>
      <c r="G90" s="52" t="s">
        <v>65</v>
      </c>
      <c r="H90" s="53">
        <v>49</v>
      </c>
      <c r="I90" s="53">
        <v>5</v>
      </c>
      <c r="J90" s="53">
        <v>25</v>
      </c>
      <c r="K90" s="53">
        <v>7402442</v>
      </c>
      <c r="L90" s="53">
        <v>52012527</v>
      </c>
      <c r="M90" s="53">
        <v>44610085</v>
      </c>
      <c r="N90" s="54">
        <f t="shared" si="4"/>
        <v>0.14232036832203904</v>
      </c>
      <c r="O90" s="53">
        <v>135513</v>
      </c>
      <c r="P90" s="53"/>
      <c r="Q90" s="54">
        <f t="shared" si="5"/>
        <v>0.14454915275818611</v>
      </c>
      <c r="R90" s="53">
        <v>7499910</v>
      </c>
      <c r="S90" s="53">
        <v>52109995</v>
      </c>
      <c r="T90" s="53">
        <v>44610085</v>
      </c>
      <c r="U90" s="55">
        <f t="shared" si="6"/>
        <v>0.14392459642339248</v>
      </c>
      <c r="V90" s="53">
        <v>135513</v>
      </c>
      <c r="W90" s="53">
        <v>3685</v>
      </c>
      <c r="X90" s="54">
        <f t="shared" si="7"/>
        <v>0.14607452950787655</v>
      </c>
    </row>
    <row r="91" spans="1:24" s="1" customFormat="1" x14ac:dyDescent="0.2">
      <c r="A91">
        <v>114</v>
      </c>
      <c r="B91" t="s">
        <v>280</v>
      </c>
      <c r="C91" t="s">
        <v>70</v>
      </c>
      <c r="D91" t="s">
        <v>281</v>
      </c>
      <c r="E91" t="s">
        <v>282</v>
      </c>
      <c r="F91" s="28" t="s">
        <v>73</v>
      </c>
      <c r="G91" s="52" t="s">
        <v>65</v>
      </c>
      <c r="H91" s="53">
        <v>49</v>
      </c>
      <c r="I91" s="53">
        <v>6</v>
      </c>
      <c r="J91" s="53">
        <v>20</v>
      </c>
      <c r="K91" s="53">
        <v>5239386</v>
      </c>
      <c r="L91" s="53">
        <v>66136114</v>
      </c>
      <c r="M91" s="53">
        <v>60896728</v>
      </c>
      <c r="N91" s="54">
        <f t="shared" si="4"/>
        <v>7.9221255727241549E-2</v>
      </c>
      <c r="O91" s="53">
        <v>11883</v>
      </c>
      <c r="P91" s="53"/>
      <c r="Q91" s="54">
        <f t="shared" si="5"/>
        <v>7.9386666840418466E-2</v>
      </c>
      <c r="R91" s="53">
        <v>8399675</v>
      </c>
      <c r="S91" s="53">
        <v>59672136</v>
      </c>
      <c r="T91" s="53">
        <v>51272461</v>
      </c>
      <c r="U91" s="55">
        <f t="shared" si="6"/>
        <v>0.14076377289393496</v>
      </c>
      <c r="V91" s="53">
        <v>11883</v>
      </c>
      <c r="W91" s="53"/>
      <c r="X91" s="54">
        <f t="shared" si="7"/>
        <v>0.14093484555723368</v>
      </c>
    </row>
    <row r="92" spans="1:24" s="1" customFormat="1" x14ac:dyDescent="0.2">
      <c r="A92">
        <v>127</v>
      </c>
      <c r="B92" t="s">
        <v>283</v>
      </c>
      <c r="C92" t="s">
        <v>128</v>
      </c>
      <c r="D92" t="s">
        <v>284</v>
      </c>
      <c r="E92" t="s">
        <v>285</v>
      </c>
      <c r="F92" s="28" t="s">
        <v>73</v>
      </c>
      <c r="G92" s="52" t="s">
        <v>65</v>
      </c>
      <c r="H92" s="53">
        <v>62</v>
      </c>
      <c r="I92" s="53">
        <v>10</v>
      </c>
      <c r="J92" s="53">
        <v>34</v>
      </c>
      <c r="K92" s="53">
        <v>14648665</v>
      </c>
      <c r="L92" s="53">
        <v>131546355</v>
      </c>
      <c r="M92" s="53">
        <v>116897690</v>
      </c>
      <c r="N92" s="54">
        <f t="shared" si="4"/>
        <v>0.11135743745997372</v>
      </c>
      <c r="O92" s="53">
        <v>15163</v>
      </c>
      <c r="P92" s="53"/>
      <c r="Q92" s="54">
        <f t="shared" si="5"/>
        <v>0.11145985712934689</v>
      </c>
      <c r="R92" s="53">
        <v>14247541</v>
      </c>
      <c r="S92" s="53">
        <v>130076121</v>
      </c>
      <c r="T92" s="53">
        <v>115828580</v>
      </c>
      <c r="U92" s="55">
        <f t="shared" si="6"/>
        <v>0.10953233299446252</v>
      </c>
      <c r="V92" s="53">
        <v>15163</v>
      </c>
      <c r="W92" s="53"/>
      <c r="X92" s="54">
        <f t="shared" si="7"/>
        <v>0.10963612289352144</v>
      </c>
    </row>
    <row r="93" spans="1:24" s="1" customFormat="1" x14ac:dyDescent="0.2">
      <c r="A93">
        <v>105</v>
      </c>
      <c r="B93" t="s">
        <v>286</v>
      </c>
      <c r="C93" t="s">
        <v>67</v>
      </c>
      <c r="D93" t="s">
        <v>287</v>
      </c>
      <c r="E93" t="s">
        <v>133</v>
      </c>
      <c r="F93" s="28" t="s">
        <v>73</v>
      </c>
      <c r="G93" s="52" t="s">
        <v>74</v>
      </c>
      <c r="H93" s="53">
        <v>37</v>
      </c>
      <c r="I93" s="53">
        <v>12</v>
      </c>
      <c r="J93" s="53">
        <v>37</v>
      </c>
      <c r="K93" s="53">
        <v>1235262</v>
      </c>
      <c r="L93" s="53">
        <v>117290666</v>
      </c>
      <c r="M93" s="53">
        <v>116055404</v>
      </c>
      <c r="N93" s="54">
        <f t="shared" si="4"/>
        <v>1.053163088015887E-2</v>
      </c>
      <c r="O93" s="53">
        <v>7052408</v>
      </c>
      <c r="P93" s="53">
        <v>132220</v>
      </c>
      <c r="Q93" s="54">
        <f t="shared" si="5"/>
        <v>6.5588293241005124E-2</v>
      </c>
      <c r="R93" s="53">
        <v>10471333</v>
      </c>
      <c r="S93" s="53">
        <v>86910753</v>
      </c>
      <c r="T93" s="53">
        <v>76439420</v>
      </c>
      <c r="U93" s="55">
        <f t="shared" si="6"/>
        <v>0.12048374497457179</v>
      </c>
      <c r="V93" s="53">
        <v>3562134</v>
      </c>
      <c r="W93" s="53">
        <v>132220</v>
      </c>
      <c r="X93" s="54">
        <f t="shared" si="7"/>
        <v>0.15365097169939984</v>
      </c>
    </row>
    <row r="94" spans="1:24" s="1" customFormat="1" x14ac:dyDescent="0.2">
      <c r="A94">
        <v>116</v>
      </c>
      <c r="B94" t="s">
        <v>288</v>
      </c>
      <c r="C94" t="s">
        <v>218</v>
      </c>
      <c r="D94" t="s">
        <v>289</v>
      </c>
      <c r="E94" t="s">
        <v>290</v>
      </c>
      <c r="F94" s="28" t="s">
        <v>73</v>
      </c>
      <c r="G94" s="52" t="s">
        <v>65</v>
      </c>
      <c r="H94" s="53">
        <v>16</v>
      </c>
      <c r="I94" s="53">
        <v>3</v>
      </c>
      <c r="J94" s="53">
        <v>16</v>
      </c>
      <c r="K94" s="53">
        <v>3999653</v>
      </c>
      <c r="L94" s="53">
        <v>33441946</v>
      </c>
      <c r="M94" s="53">
        <v>29442293</v>
      </c>
      <c r="N94" s="54">
        <f t="shared" si="4"/>
        <v>0.11959988811655876</v>
      </c>
      <c r="O94" s="53">
        <v>1291134</v>
      </c>
      <c r="P94" s="53"/>
      <c r="Q94" s="54">
        <f t="shared" si="5"/>
        <v>0.15232703232768299</v>
      </c>
      <c r="R94" s="53">
        <v>3927641</v>
      </c>
      <c r="S94" s="53">
        <v>32819141</v>
      </c>
      <c r="T94" s="53">
        <v>28891500</v>
      </c>
      <c r="U94" s="55">
        <f t="shared" si="6"/>
        <v>0.1196753138663806</v>
      </c>
      <c r="V94" s="53">
        <v>1291134</v>
      </c>
      <c r="W94" s="53"/>
      <c r="X94" s="54">
        <f t="shared" si="7"/>
        <v>0.15299715408333706</v>
      </c>
    </row>
    <row r="95" spans="1:24" s="1" customFormat="1" x14ac:dyDescent="0.2">
      <c r="A95">
        <v>28</v>
      </c>
      <c r="B95" t="s">
        <v>291</v>
      </c>
      <c r="C95" t="s">
        <v>67</v>
      </c>
      <c r="D95" t="s">
        <v>292</v>
      </c>
      <c r="E95" t="s">
        <v>293</v>
      </c>
      <c r="F95" s="28" t="s">
        <v>69</v>
      </c>
      <c r="G95" s="52" t="s">
        <v>65</v>
      </c>
      <c r="H95" s="53">
        <v>28</v>
      </c>
      <c r="I95" s="53">
        <v>3</v>
      </c>
      <c r="J95" s="53">
        <v>28</v>
      </c>
      <c r="K95" s="53">
        <v>-4414016</v>
      </c>
      <c r="L95" s="53">
        <v>40359220</v>
      </c>
      <c r="M95" s="53">
        <v>44773236</v>
      </c>
      <c r="N95" s="54">
        <f t="shared" si="4"/>
        <v>-0.10936821871185816</v>
      </c>
      <c r="O95" s="53">
        <v>8371637</v>
      </c>
      <c r="P95" s="53"/>
      <c r="Q95" s="54">
        <f t="shared" si="5"/>
        <v>8.1213860039440713E-2</v>
      </c>
      <c r="R95" s="53">
        <v>-5399147</v>
      </c>
      <c r="S95" s="53">
        <v>32482459</v>
      </c>
      <c r="T95" s="53">
        <v>37881606</v>
      </c>
      <c r="U95" s="55">
        <f t="shared" si="6"/>
        <v>-0.16621731131870282</v>
      </c>
      <c r="V95" s="53">
        <v>8315900</v>
      </c>
      <c r="W95" s="53"/>
      <c r="X95" s="54">
        <f t="shared" si="7"/>
        <v>7.1491919564706019E-2</v>
      </c>
    </row>
    <row r="96" spans="1:24" s="1" customFormat="1" x14ac:dyDescent="0.2">
      <c r="A96">
        <v>108</v>
      </c>
      <c r="B96" t="s">
        <v>294</v>
      </c>
      <c r="C96" t="s">
        <v>96</v>
      </c>
      <c r="D96" t="s">
        <v>295</v>
      </c>
      <c r="E96" t="s">
        <v>199</v>
      </c>
      <c r="F96" s="28" t="s">
        <v>69</v>
      </c>
      <c r="G96" s="52" t="s">
        <v>65</v>
      </c>
      <c r="H96" s="53">
        <v>25</v>
      </c>
      <c r="I96" s="53">
        <v>4</v>
      </c>
      <c r="J96" s="53">
        <v>25</v>
      </c>
      <c r="K96" s="53">
        <v>1558058</v>
      </c>
      <c r="L96" s="53">
        <v>33616737</v>
      </c>
      <c r="M96" s="53">
        <v>32058679</v>
      </c>
      <c r="N96" s="54">
        <f t="shared" si="4"/>
        <v>4.6347686868002683E-2</v>
      </c>
      <c r="O96" s="53">
        <v>7368149</v>
      </c>
      <c r="P96" s="53"/>
      <c r="Q96" s="54">
        <f t="shared" si="5"/>
        <v>0.21779265166188336</v>
      </c>
      <c r="R96" s="53">
        <v>2922438</v>
      </c>
      <c r="S96" s="53">
        <v>26910843</v>
      </c>
      <c r="T96" s="53">
        <v>23988405</v>
      </c>
      <c r="U96" s="55">
        <f t="shared" si="6"/>
        <v>0.10859704394990524</v>
      </c>
      <c r="V96" s="53">
        <v>7368149</v>
      </c>
      <c r="W96" s="53"/>
      <c r="X96" s="54">
        <f t="shared" si="7"/>
        <v>0.30020098023885883</v>
      </c>
    </row>
    <row r="97" spans="1:24" s="1" customFormat="1" x14ac:dyDescent="0.2">
      <c r="A97">
        <v>57</v>
      </c>
      <c r="B97" t="s">
        <v>296</v>
      </c>
      <c r="C97" t="s">
        <v>128</v>
      </c>
      <c r="D97" t="s">
        <v>297</v>
      </c>
      <c r="E97" t="s">
        <v>298</v>
      </c>
      <c r="F97" s="28" t="s">
        <v>73</v>
      </c>
      <c r="G97" s="52" t="s">
        <v>74</v>
      </c>
      <c r="H97" s="53">
        <v>43</v>
      </c>
      <c r="I97" s="53">
        <v>16</v>
      </c>
      <c r="J97" s="53">
        <v>43</v>
      </c>
      <c r="K97" s="53"/>
      <c r="L97" s="53"/>
      <c r="M97" s="53"/>
      <c r="N97" s="54" t="str">
        <f t="shared" si="4"/>
        <v/>
      </c>
      <c r="O97" s="53"/>
      <c r="P97" s="53"/>
      <c r="Q97" s="54" t="str">
        <f t="shared" si="5"/>
        <v/>
      </c>
      <c r="R97" s="53">
        <v>3773994</v>
      </c>
      <c r="S97" s="53">
        <v>62135642</v>
      </c>
      <c r="T97" s="53">
        <v>58361648</v>
      </c>
      <c r="U97" s="55">
        <f t="shared" si="6"/>
        <v>6.0737989960737836E-2</v>
      </c>
      <c r="V97" s="53">
        <v>4866</v>
      </c>
      <c r="W97" s="53">
        <v>31797</v>
      </c>
      <c r="X97" s="54">
        <f t="shared" si="7"/>
        <v>6.0299844990002335E-2</v>
      </c>
    </row>
    <row r="98" spans="1:24" s="1" customFormat="1" x14ac:dyDescent="0.2">
      <c r="A98">
        <v>140</v>
      </c>
      <c r="B98" t="s">
        <v>299</v>
      </c>
      <c r="C98" t="s">
        <v>100</v>
      </c>
      <c r="D98" t="s">
        <v>300</v>
      </c>
      <c r="E98" t="s">
        <v>301</v>
      </c>
      <c r="F98" s="28" t="s">
        <v>64</v>
      </c>
      <c r="G98" s="52" t="s">
        <v>65</v>
      </c>
      <c r="H98" s="53">
        <v>50</v>
      </c>
      <c r="I98" s="53">
        <v>10</v>
      </c>
      <c r="J98" s="53">
        <v>25</v>
      </c>
      <c r="K98" s="53">
        <v>6151563</v>
      </c>
      <c r="L98" s="53">
        <v>52550328</v>
      </c>
      <c r="M98" s="53">
        <v>46398765</v>
      </c>
      <c r="N98" s="54">
        <f t="shared" si="4"/>
        <v>0.11706041111674888</v>
      </c>
      <c r="O98" s="53">
        <v>14847998</v>
      </c>
      <c r="P98" s="53"/>
      <c r="Q98" s="54">
        <f t="shared" si="5"/>
        <v>0.31157392544141232</v>
      </c>
      <c r="R98" s="53">
        <v>7522072</v>
      </c>
      <c r="S98" s="53">
        <v>48954621</v>
      </c>
      <c r="T98" s="53">
        <v>41432549</v>
      </c>
      <c r="U98" s="55">
        <f t="shared" si="6"/>
        <v>0.15365397272710987</v>
      </c>
      <c r="V98" s="53">
        <v>5382649</v>
      </c>
      <c r="W98" s="53"/>
      <c r="X98" s="54">
        <f t="shared" si="7"/>
        <v>0.23749299513943192</v>
      </c>
    </row>
    <row r="99" spans="1:24" s="1" customFormat="1" x14ac:dyDescent="0.2">
      <c r="A99">
        <v>110</v>
      </c>
      <c r="B99" t="s">
        <v>302</v>
      </c>
      <c r="C99" t="s">
        <v>111</v>
      </c>
      <c r="D99" t="s">
        <v>303</v>
      </c>
      <c r="E99" t="s">
        <v>262</v>
      </c>
      <c r="F99" s="28" t="s">
        <v>64</v>
      </c>
      <c r="G99" s="52" t="s">
        <v>65</v>
      </c>
      <c r="H99" s="53">
        <v>30</v>
      </c>
      <c r="I99" s="53">
        <v>6</v>
      </c>
      <c r="J99" s="53">
        <v>25</v>
      </c>
      <c r="K99" s="53">
        <v>-63708</v>
      </c>
      <c r="L99" s="53">
        <v>46288605</v>
      </c>
      <c r="M99" s="53">
        <v>46352313</v>
      </c>
      <c r="N99" s="54">
        <f t="shared" si="4"/>
        <v>-1.3763214510353033E-3</v>
      </c>
      <c r="O99" s="53">
        <v>3116396</v>
      </c>
      <c r="P99" s="53">
        <v>26115</v>
      </c>
      <c r="Q99" s="54">
        <f t="shared" si="5"/>
        <v>6.1260458227700473E-2</v>
      </c>
      <c r="R99" s="53">
        <v>2689581</v>
      </c>
      <c r="S99" s="53">
        <v>32712327</v>
      </c>
      <c r="T99" s="53">
        <v>30022746</v>
      </c>
      <c r="U99" s="55">
        <f t="shared" si="6"/>
        <v>8.2219189114855692E-2</v>
      </c>
      <c r="V99" s="53">
        <v>2096307</v>
      </c>
      <c r="W99" s="53">
        <v>17685</v>
      </c>
      <c r="X99" s="54">
        <f t="shared" si="7"/>
        <v>0.13698334154681277</v>
      </c>
    </row>
    <row r="100" spans="1:24" s="1" customFormat="1" x14ac:dyDescent="0.2">
      <c r="A100">
        <v>112</v>
      </c>
      <c r="B100" t="s">
        <v>304</v>
      </c>
      <c r="C100" t="s">
        <v>96</v>
      </c>
      <c r="D100" t="s">
        <v>305</v>
      </c>
      <c r="E100" t="s">
        <v>183</v>
      </c>
      <c r="F100" s="28" t="s">
        <v>69</v>
      </c>
      <c r="G100" s="52" t="s">
        <v>65</v>
      </c>
      <c r="H100" s="53">
        <v>25</v>
      </c>
      <c r="I100" s="53">
        <v>4</v>
      </c>
      <c r="J100" s="53">
        <v>23</v>
      </c>
      <c r="K100" s="53">
        <v>1942032</v>
      </c>
      <c r="L100" s="53">
        <v>65846971</v>
      </c>
      <c r="M100" s="53">
        <v>63904939</v>
      </c>
      <c r="N100" s="54">
        <f t="shared" si="4"/>
        <v>2.9493110624632984E-2</v>
      </c>
      <c r="O100" s="53">
        <v>6450031</v>
      </c>
      <c r="P100" s="53">
        <v>184484</v>
      </c>
      <c r="Q100" s="54">
        <f t="shared" si="5"/>
        <v>0.11352585547046612</v>
      </c>
      <c r="R100" s="53">
        <v>7339785</v>
      </c>
      <c r="S100" s="53">
        <v>52237373</v>
      </c>
      <c r="T100" s="53">
        <v>44897588</v>
      </c>
      <c r="U100" s="55">
        <f t="shared" si="6"/>
        <v>0.14050831001781042</v>
      </c>
      <c r="V100" s="53">
        <v>6450031</v>
      </c>
      <c r="W100" s="53">
        <v>-5540939</v>
      </c>
      <c r="X100" s="54">
        <f t="shared" si="7"/>
        <v>0.32938507554363794</v>
      </c>
    </row>
    <row r="101" spans="1:24" s="1" customFormat="1" x14ac:dyDescent="0.2">
      <c r="A101">
        <v>113</v>
      </c>
      <c r="B101" t="s">
        <v>306</v>
      </c>
      <c r="C101" t="s">
        <v>205</v>
      </c>
      <c r="D101" t="s">
        <v>307</v>
      </c>
      <c r="E101" t="s">
        <v>307</v>
      </c>
      <c r="F101" s="28" t="s">
        <v>64</v>
      </c>
      <c r="G101" s="52" t="s">
        <v>65</v>
      </c>
      <c r="H101" s="53">
        <v>44</v>
      </c>
      <c r="I101" s="53">
        <v>7</v>
      </c>
      <c r="J101" s="53">
        <v>25</v>
      </c>
      <c r="K101" s="53">
        <v>-849437</v>
      </c>
      <c r="L101" s="53">
        <v>33028962</v>
      </c>
      <c r="M101" s="53">
        <v>33878399</v>
      </c>
      <c r="N101" s="54">
        <f t="shared" si="4"/>
        <v>-2.5717944148532429E-2</v>
      </c>
      <c r="O101" s="53">
        <v>9322509</v>
      </c>
      <c r="P101" s="53"/>
      <c r="Q101" s="54">
        <f t="shared" si="5"/>
        <v>0.20006558922121029</v>
      </c>
      <c r="R101" s="53">
        <v>-742666</v>
      </c>
      <c r="S101" s="53">
        <v>31369516</v>
      </c>
      <c r="T101" s="53">
        <v>32112182</v>
      </c>
      <c r="U101" s="55">
        <f t="shared" si="6"/>
        <v>-2.3674767567341493E-2</v>
      </c>
      <c r="V101" s="53">
        <v>9322509</v>
      </c>
      <c r="W101" s="53"/>
      <c r="X101" s="54">
        <f t="shared" si="7"/>
        <v>0.21084826818031296</v>
      </c>
    </row>
    <row r="102" spans="1:24" s="1" customFormat="1" x14ac:dyDescent="0.2">
      <c r="A102">
        <v>41</v>
      </c>
      <c r="B102" t="s">
        <v>308</v>
      </c>
      <c r="C102" t="s">
        <v>131</v>
      </c>
      <c r="D102" t="s">
        <v>309</v>
      </c>
      <c r="E102" t="s">
        <v>310</v>
      </c>
      <c r="F102" s="28" t="s">
        <v>73</v>
      </c>
      <c r="G102" s="52" t="s">
        <v>74</v>
      </c>
      <c r="H102" s="53">
        <v>54</v>
      </c>
      <c r="I102" s="53">
        <v>10</v>
      </c>
      <c r="J102" s="53">
        <v>33</v>
      </c>
      <c r="K102" s="53">
        <v>5415743</v>
      </c>
      <c r="L102" s="53">
        <v>81638191</v>
      </c>
      <c r="M102" s="53">
        <v>76222448</v>
      </c>
      <c r="N102" s="54">
        <f t="shared" si="4"/>
        <v>6.6338351372827453E-2</v>
      </c>
      <c r="O102" s="53">
        <v>897370</v>
      </c>
      <c r="P102" s="53">
        <v>88522</v>
      </c>
      <c r="Q102" s="54">
        <f t="shared" si="5"/>
        <v>7.5417079917830809E-2</v>
      </c>
      <c r="R102" s="53">
        <v>5415744</v>
      </c>
      <c r="S102" s="53">
        <v>81638192</v>
      </c>
      <c r="T102" s="53">
        <v>76222448</v>
      </c>
      <c r="U102" s="55">
        <f t="shared" si="6"/>
        <v>6.6338362809406651E-2</v>
      </c>
      <c r="V102" s="53">
        <v>897370</v>
      </c>
      <c r="W102" s="53">
        <v>88522</v>
      </c>
      <c r="X102" s="54">
        <f t="shared" si="7"/>
        <v>7.5417091120067739E-2</v>
      </c>
    </row>
    <row r="103" spans="1:24" s="1" customFormat="1" x14ac:dyDescent="0.2">
      <c r="A103">
        <v>138</v>
      </c>
      <c r="B103" t="s">
        <v>311</v>
      </c>
      <c r="C103" t="s">
        <v>70</v>
      </c>
      <c r="D103" t="s">
        <v>312</v>
      </c>
      <c r="E103" t="s">
        <v>142</v>
      </c>
      <c r="F103" s="28" t="s">
        <v>73</v>
      </c>
      <c r="G103" s="52" t="s">
        <v>74</v>
      </c>
      <c r="H103" s="53">
        <v>50</v>
      </c>
      <c r="I103" s="53">
        <v>7</v>
      </c>
      <c r="J103" s="53">
        <v>50</v>
      </c>
      <c r="K103" s="53">
        <v>3258111</v>
      </c>
      <c r="L103" s="53">
        <v>143960983</v>
      </c>
      <c r="M103" s="53">
        <v>140702872</v>
      </c>
      <c r="N103" s="54">
        <f t="shared" si="4"/>
        <v>2.2631902978878658E-2</v>
      </c>
      <c r="O103" s="53">
        <v>10396238</v>
      </c>
      <c r="P103" s="53">
        <v>12951</v>
      </c>
      <c r="Q103" s="54">
        <f t="shared" si="5"/>
        <v>8.8375509170380825E-2</v>
      </c>
      <c r="R103" s="53">
        <v>3408863</v>
      </c>
      <c r="S103" s="53">
        <v>141378740</v>
      </c>
      <c r="T103" s="53">
        <v>137969877</v>
      </c>
      <c r="U103" s="55">
        <f t="shared" si="6"/>
        <v>2.4111567269590888E-2</v>
      </c>
      <c r="V103" s="53">
        <v>10396238</v>
      </c>
      <c r="W103" s="53">
        <v>12951</v>
      </c>
      <c r="X103" s="54">
        <f t="shared" si="7"/>
        <v>9.0872357102235915E-2</v>
      </c>
    </row>
    <row r="104" spans="1:24" s="1" customFormat="1" x14ac:dyDescent="0.2">
      <c r="A104">
        <v>98</v>
      </c>
      <c r="B104" t="s">
        <v>313</v>
      </c>
      <c r="C104" t="s">
        <v>111</v>
      </c>
      <c r="D104" t="s">
        <v>314</v>
      </c>
      <c r="E104" t="s">
        <v>315</v>
      </c>
      <c r="F104" s="28" t="s">
        <v>64</v>
      </c>
      <c r="G104" s="52" t="s">
        <v>65</v>
      </c>
      <c r="H104" s="53">
        <v>25</v>
      </c>
      <c r="I104" s="53">
        <v>6</v>
      </c>
      <c r="J104" s="53">
        <v>14</v>
      </c>
      <c r="K104" s="53">
        <v>2002632</v>
      </c>
      <c r="L104" s="53">
        <v>40608848</v>
      </c>
      <c r="M104" s="53">
        <v>38606216</v>
      </c>
      <c r="N104" s="54">
        <f t="shared" si="4"/>
        <v>4.9315164025337532E-2</v>
      </c>
      <c r="O104" s="53">
        <v>11858</v>
      </c>
      <c r="P104" s="53">
        <v>122550</v>
      </c>
      <c r="Q104" s="54">
        <f t="shared" si="5"/>
        <v>4.6575753754747637E-2</v>
      </c>
      <c r="R104" s="53">
        <v>5302638</v>
      </c>
      <c r="S104" s="53">
        <v>33493734</v>
      </c>
      <c r="T104" s="53">
        <v>28191096</v>
      </c>
      <c r="U104" s="55">
        <f t="shared" si="6"/>
        <v>0.15831731391907514</v>
      </c>
      <c r="V104" s="53">
        <v>8756</v>
      </c>
      <c r="W104" s="53">
        <v>90488</v>
      </c>
      <c r="X104" s="54">
        <f t="shared" si="7"/>
        <v>0.15583635723792472</v>
      </c>
    </row>
    <row r="105" spans="1:24" s="1" customFormat="1" x14ac:dyDescent="0.2">
      <c r="A105">
        <v>103</v>
      </c>
      <c r="B105" t="s">
        <v>316</v>
      </c>
      <c r="C105" t="s">
        <v>252</v>
      </c>
      <c r="D105" t="s">
        <v>317</v>
      </c>
      <c r="E105" t="s">
        <v>126</v>
      </c>
      <c r="F105" s="28" t="s">
        <v>73</v>
      </c>
      <c r="G105" s="52" t="s">
        <v>74</v>
      </c>
      <c r="H105" s="53">
        <v>518</v>
      </c>
      <c r="I105" s="53">
        <v>42</v>
      </c>
      <c r="J105" s="53">
        <v>350</v>
      </c>
      <c r="K105" s="53">
        <v>20824399</v>
      </c>
      <c r="L105" s="53">
        <v>794571426</v>
      </c>
      <c r="M105" s="53">
        <v>773747027</v>
      </c>
      <c r="N105" s="54">
        <f t="shared" si="4"/>
        <v>2.6208341149181975E-2</v>
      </c>
      <c r="O105" s="53">
        <v>77997050</v>
      </c>
      <c r="P105" s="53">
        <v>647579</v>
      </c>
      <c r="Q105" s="54">
        <f t="shared" si="5"/>
        <v>0.11251136466681155</v>
      </c>
      <c r="R105" s="53">
        <v>-9736629</v>
      </c>
      <c r="S105" s="53">
        <v>575547839</v>
      </c>
      <c r="T105" s="53">
        <v>585284468</v>
      </c>
      <c r="U105" s="55">
        <f t="shared" si="6"/>
        <v>-1.6917149783616858E-2</v>
      </c>
      <c r="V105" s="53">
        <v>105</v>
      </c>
      <c r="W105" s="53"/>
      <c r="X105" s="54">
        <f t="shared" si="7"/>
        <v>-1.6916964262494179E-2</v>
      </c>
    </row>
    <row r="106" spans="1:24" s="1" customFormat="1" x14ac:dyDescent="0.2">
      <c r="A106">
        <v>251</v>
      </c>
      <c r="B106" t="s">
        <v>318</v>
      </c>
      <c r="C106" t="s">
        <v>79</v>
      </c>
      <c r="D106" t="s">
        <v>319</v>
      </c>
      <c r="E106" t="s">
        <v>320</v>
      </c>
      <c r="F106" s="28" t="s">
        <v>64</v>
      </c>
      <c r="G106" s="52" t="s">
        <v>74</v>
      </c>
      <c r="H106" s="53">
        <v>16</v>
      </c>
      <c r="I106" s="53">
        <v>0</v>
      </c>
      <c r="J106" s="53">
        <v>16</v>
      </c>
      <c r="K106" s="53"/>
      <c r="L106" s="53"/>
      <c r="M106" s="53"/>
      <c r="N106" s="54" t="str">
        <f t="shared" si="4"/>
        <v/>
      </c>
      <c r="O106" s="53"/>
      <c r="P106" s="53"/>
      <c r="Q106" s="54" t="str">
        <f t="shared" si="5"/>
        <v/>
      </c>
      <c r="R106" s="53">
        <v>0</v>
      </c>
      <c r="S106" s="53">
        <v>7777207</v>
      </c>
      <c r="T106" s="53">
        <v>7777207</v>
      </c>
      <c r="U106" s="55">
        <f t="shared" si="6"/>
        <v>0</v>
      </c>
      <c r="V106" s="53"/>
      <c r="W106" s="53"/>
      <c r="X106" s="54">
        <f t="shared" si="7"/>
        <v>0</v>
      </c>
    </row>
    <row r="107" spans="1:24" s="1" customFormat="1" x14ac:dyDescent="0.2">
      <c r="A107">
        <v>145</v>
      </c>
      <c r="B107" s="1" t="s">
        <v>407</v>
      </c>
      <c r="C107" t="s">
        <v>70</v>
      </c>
      <c r="D107" t="s">
        <v>319</v>
      </c>
      <c r="E107" t="s">
        <v>320</v>
      </c>
      <c r="F107" s="28" t="s">
        <v>73</v>
      </c>
      <c r="G107" s="52" t="s">
        <v>74</v>
      </c>
      <c r="H107" s="53">
        <v>2059</v>
      </c>
      <c r="I107" s="53">
        <v>89</v>
      </c>
      <c r="J107" s="53">
        <v>1309</v>
      </c>
      <c r="K107" s="53">
        <v>1067317043</v>
      </c>
      <c r="L107" s="53">
        <v>3338363623</v>
      </c>
      <c r="M107" s="53">
        <v>2271046580</v>
      </c>
      <c r="N107" s="54">
        <f t="shared" si="4"/>
        <v>0.3197126387451053</v>
      </c>
      <c r="O107" s="53">
        <v>5062520</v>
      </c>
      <c r="P107" s="53">
        <v>1905661</v>
      </c>
      <c r="Q107" s="54">
        <f t="shared" si="5"/>
        <v>0.32017273784893058</v>
      </c>
      <c r="R107" s="53">
        <v>1067317043</v>
      </c>
      <c r="S107" s="53">
        <v>3338363623</v>
      </c>
      <c r="T107" s="53">
        <v>2271046580</v>
      </c>
      <c r="U107" s="55">
        <f t="shared" si="6"/>
        <v>0.3197126387451053</v>
      </c>
      <c r="V107" s="53">
        <v>5062520</v>
      </c>
      <c r="W107" s="53">
        <v>1905661</v>
      </c>
      <c r="X107" s="54">
        <f t="shared" si="7"/>
        <v>0.32017273784893058</v>
      </c>
    </row>
    <row r="108" spans="1:24" s="1" customFormat="1" x14ac:dyDescent="0.2">
      <c r="A108">
        <v>107</v>
      </c>
      <c r="B108" t="s">
        <v>321</v>
      </c>
      <c r="C108" t="s">
        <v>67</v>
      </c>
      <c r="D108" t="s">
        <v>319</v>
      </c>
      <c r="E108" t="s">
        <v>320</v>
      </c>
      <c r="F108" s="28" t="s">
        <v>73</v>
      </c>
      <c r="G108" s="52" t="s">
        <v>74</v>
      </c>
      <c r="H108" s="53">
        <v>61</v>
      </c>
      <c r="I108" s="53">
        <v>28</v>
      </c>
      <c r="J108" s="53">
        <v>41</v>
      </c>
      <c r="K108" s="53">
        <v>13852516</v>
      </c>
      <c r="L108" s="53">
        <v>251867846</v>
      </c>
      <c r="M108" s="53">
        <v>238015330</v>
      </c>
      <c r="N108" s="54">
        <f t="shared" si="4"/>
        <v>5.4999144273461566E-2</v>
      </c>
      <c r="O108" s="53">
        <v>3808782</v>
      </c>
      <c r="P108" s="53"/>
      <c r="Q108" s="54">
        <f t="shared" si="5"/>
        <v>6.907670105849488E-2</v>
      </c>
      <c r="R108" s="53">
        <v>15866252</v>
      </c>
      <c r="S108" s="53">
        <v>247640353</v>
      </c>
      <c r="T108" s="53">
        <v>231774101</v>
      </c>
      <c r="U108" s="55">
        <f t="shared" si="6"/>
        <v>6.406973583986128E-2</v>
      </c>
      <c r="V108" s="53">
        <v>3808782</v>
      </c>
      <c r="W108" s="53">
        <v>102045</v>
      </c>
      <c r="X108" s="54">
        <f t="shared" si="7"/>
        <v>7.7840748984879193E-2</v>
      </c>
    </row>
    <row r="109" spans="1:24" s="1" customFormat="1" x14ac:dyDescent="0.2">
      <c r="A109">
        <v>121</v>
      </c>
      <c r="B109" t="s">
        <v>322</v>
      </c>
      <c r="C109" t="s">
        <v>67</v>
      </c>
      <c r="D109" t="s">
        <v>323</v>
      </c>
      <c r="E109" t="s">
        <v>323</v>
      </c>
      <c r="F109" s="28" t="s">
        <v>69</v>
      </c>
      <c r="G109" s="52" t="s">
        <v>65</v>
      </c>
      <c r="H109" s="53">
        <v>25</v>
      </c>
      <c r="I109" s="53">
        <v>7</v>
      </c>
      <c r="J109" s="53">
        <v>25</v>
      </c>
      <c r="K109" s="53">
        <v>7560832</v>
      </c>
      <c r="L109" s="53">
        <v>58767643</v>
      </c>
      <c r="M109" s="53">
        <v>51206811</v>
      </c>
      <c r="N109" s="54">
        <f t="shared" si="4"/>
        <v>0.12865637643490313</v>
      </c>
      <c r="O109" s="53">
        <v>6456362</v>
      </c>
      <c r="P109" s="53">
        <v>25733</v>
      </c>
      <c r="Q109" s="54">
        <f t="shared" si="5"/>
        <v>0.2145139814704724</v>
      </c>
      <c r="R109" s="53">
        <v>10895601</v>
      </c>
      <c r="S109" s="53">
        <v>47217193</v>
      </c>
      <c r="T109" s="53">
        <v>36321592</v>
      </c>
      <c r="U109" s="55">
        <f t="shared" si="6"/>
        <v>0.23075494979127625</v>
      </c>
      <c r="V109" s="53">
        <v>4425429</v>
      </c>
      <c r="W109" s="53">
        <v>6354</v>
      </c>
      <c r="X109" s="54">
        <f t="shared" si="7"/>
        <v>0.29655109300995602</v>
      </c>
    </row>
    <row r="110" spans="1:24" s="1" customFormat="1" x14ac:dyDescent="0.2">
      <c r="A110">
        <v>124</v>
      </c>
      <c r="B110" t="s">
        <v>324</v>
      </c>
      <c r="C110" t="s">
        <v>61</v>
      </c>
      <c r="D110" t="s">
        <v>325</v>
      </c>
      <c r="E110" t="s">
        <v>326</v>
      </c>
      <c r="F110" s="28" t="s">
        <v>64</v>
      </c>
      <c r="G110" s="52" t="s">
        <v>65</v>
      </c>
      <c r="H110" s="53">
        <v>30</v>
      </c>
      <c r="I110" s="53">
        <v>5</v>
      </c>
      <c r="J110" s="53">
        <v>9</v>
      </c>
      <c r="K110" s="53">
        <v>2363144</v>
      </c>
      <c r="L110" s="53">
        <v>20778529</v>
      </c>
      <c r="M110" s="53">
        <v>18415385</v>
      </c>
      <c r="N110" s="54">
        <f t="shared" si="4"/>
        <v>0.11373009128798289</v>
      </c>
      <c r="O110" s="53">
        <v>1563751</v>
      </c>
      <c r="P110" s="53">
        <v>26192</v>
      </c>
      <c r="Q110" s="54">
        <f t="shared" si="5"/>
        <v>0.17458840369022319</v>
      </c>
      <c r="R110" s="53">
        <v>2371460</v>
      </c>
      <c r="S110" s="53">
        <v>20784267</v>
      </c>
      <c r="T110" s="53">
        <v>18412807</v>
      </c>
      <c r="U110" s="55">
        <f t="shared" si="6"/>
        <v>0.11409880367683883</v>
      </c>
      <c r="V110" s="53">
        <v>1563751</v>
      </c>
      <c r="W110" s="53">
        <v>26192</v>
      </c>
      <c r="X110" s="54">
        <f t="shared" si="7"/>
        <v>0.17491569051000405</v>
      </c>
    </row>
    <row r="111" spans="1:24" s="1" customFormat="1" x14ac:dyDescent="0.2">
      <c r="A111">
        <v>149</v>
      </c>
      <c r="B111" t="s">
        <v>327</v>
      </c>
      <c r="C111" t="s">
        <v>111</v>
      </c>
      <c r="D111" t="s">
        <v>328</v>
      </c>
      <c r="E111" t="s">
        <v>262</v>
      </c>
      <c r="F111" s="28" t="s">
        <v>64</v>
      </c>
      <c r="G111" s="52" t="s">
        <v>65</v>
      </c>
      <c r="H111" s="53">
        <v>28</v>
      </c>
      <c r="I111" s="53">
        <v>8</v>
      </c>
      <c r="J111" s="53">
        <v>20</v>
      </c>
      <c r="K111" s="53">
        <v>129338</v>
      </c>
      <c r="L111" s="53">
        <v>35938596</v>
      </c>
      <c r="M111" s="53">
        <v>35809258</v>
      </c>
      <c r="N111" s="54">
        <f t="shared" si="4"/>
        <v>3.598860678920234E-3</v>
      </c>
      <c r="O111" s="53">
        <v>6925547</v>
      </c>
      <c r="P111" s="53"/>
      <c r="Q111" s="54">
        <f t="shared" si="5"/>
        <v>0.16458710022500625</v>
      </c>
      <c r="R111" s="53">
        <v>3297444</v>
      </c>
      <c r="S111" s="53">
        <v>25835514</v>
      </c>
      <c r="T111" s="53">
        <v>22538070</v>
      </c>
      <c r="U111" s="55">
        <f t="shared" si="6"/>
        <v>0.12763221974217351</v>
      </c>
      <c r="V111" s="53">
        <v>4590455</v>
      </c>
      <c r="W111" s="53"/>
      <c r="X111" s="54">
        <f t="shared" si="7"/>
        <v>0.25924890017471586</v>
      </c>
    </row>
    <row r="112" spans="1:24" s="1" customFormat="1" x14ac:dyDescent="0.2">
      <c r="A112">
        <v>135</v>
      </c>
      <c r="B112" t="s">
        <v>329</v>
      </c>
      <c r="C112" t="s">
        <v>330</v>
      </c>
      <c r="D112" t="s">
        <v>331</v>
      </c>
      <c r="E112" t="s">
        <v>282</v>
      </c>
      <c r="F112" s="28" t="s">
        <v>73</v>
      </c>
      <c r="G112" s="52" t="s">
        <v>74</v>
      </c>
      <c r="H112" s="53">
        <v>93</v>
      </c>
      <c r="I112" s="53">
        <v>18</v>
      </c>
      <c r="J112" s="53">
        <v>89</v>
      </c>
      <c r="K112" s="53"/>
      <c r="L112" s="53"/>
      <c r="M112" s="53"/>
      <c r="N112" s="54" t="str">
        <f t="shared" si="4"/>
        <v/>
      </c>
      <c r="O112" s="53"/>
      <c r="P112" s="53"/>
      <c r="Q112" s="54" t="str">
        <f t="shared" si="5"/>
        <v/>
      </c>
      <c r="R112" s="53">
        <v>9364203</v>
      </c>
      <c r="S112" s="53">
        <v>188545673</v>
      </c>
      <c r="T112" s="53">
        <v>179181470</v>
      </c>
      <c r="U112" s="55">
        <f t="shared" si="6"/>
        <v>4.9665435705862099E-2</v>
      </c>
      <c r="V112" s="53">
        <v>43797</v>
      </c>
      <c r="W112" s="53">
        <v>114754</v>
      </c>
      <c r="X112" s="54">
        <f t="shared" si="7"/>
        <v>4.9277650549630368E-2</v>
      </c>
    </row>
    <row r="113" spans="1:24" s="1" customFormat="1" x14ac:dyDescent="0.2">
      <c r="A113">
        <v>99</v>
      </c>
      <c r="B113" t="s">
        <v>332</v>
      </c>
      <c r="C113" t="s">
        <v>96</v>
      </c>
      <c r="D113" t="s">
        <v>333</v>
      </c>
      <c r="E113" t="s">
        <v>334</v>
      </c>
      <c r="F113" s="28" t="s">
        <v>73</v>
      </c>
      <c r="G113" s="52" t="s">
        <v>65</v>
      </c>
      <c r="H113" s="53">
        <v>25</v>
      </c>
      <c r="I113" s="53">
        <v>2</v>
      </c>
      <c r="J113" s="53">
        <v>21</v>
      </c>
      <c r="K113" s="53">
        <v>712212</v>
      </c>
      <c r="L113" s="53">
        <v>16977818</v>
      </c>
      <c r="M113" s="53">
        <v>16265606</v>
      </c>
      <c r="N113" s="54">
        <f t="shared" si="4"/>
        <v>4.1949560302743265E-2</v>
      </c>
      <c r="O113" s="53">
        <v>4269111</v>
      </c>
      <c r="P113" s="53"/>
      <c r="Q113" s="54">
        <f t="shared" si="5"/>
        <v>0.23444908202969003</v>
      </c>
      <c r="R113" s="53">
        <v>1515224</v>
      </c>
      <c r="S113" s="53">
        <v>14878890</v>
      </c>
      <c r="T113" s="53">
        <v>13363666</v>
      </c>
      <c r="U113" s="55">
        <f t="shared" si="6"/>
        <v>0.10183716661659573</v>
      </c>
      <c r="V113" s="53">
        <v>4269111</v>
      </c>
      <c r="W113" s="53"/>
      <c r="X113" s="54">
        <f t="shared" si="7"/>
        <v>0.30208558063058383</v>
      </c>
    </row>
    <row r="114" spans="1:24" s="1" customFormat="1" x14ac:dyDescent="0.2">
      <c r="A114">
        <v>129</v>
      </c>
      <c r="B114" t="s">
        <v>335</v>
      </c>
      <c r="C114" t="s">
        <v>67</v>
      </c>
      <c r="D114" t="s">
        <v>336</v>
      </c>
      <c r="E114" t="s">
        <v>285</v>
      </c>
      <c r="F114" s="28" t="s">
        <v>73</v>
      </c>
      <c r="G114" s="52" t="s">
        <v>65</v>
      </c>
      <c r="H114" s="53">
        <v>16</v>
      </c>
      <c r="I114" s="53">
        <v>4</v>
      </c>
      <c r="J114" s="53">
        <v>16</v>
      </c>
      <c r="K114" s="53">
        <v>1595794</v>
      </c>
      <c r="L114" s="53">
        <v>19885019</v>
      </c>
      <c r="M114" s="53">
        <v>18289225</v>
      </c>
      <c r="N114" s="54">
        <f t="shared" si="4"/>
        <v>8.0251067399030401E-2</v>
      </c>
      <c r="O114" s="53">
        <v>5325782</v>
      </c>
      <c r="P114" s="53">
        <v>4756</v>
      </c>
      <c r="Q114" s="54">
        <f t="shared" si="5"/>
        <v>0.27435939064371656</v>
      </c>
      <c r="R114" s="53">
        <v>1675124</v>
      </c>
      <c r="S114" s="53">
        <v>16496405</v>
      </c>
      <c r="T114" s="53">
        <v>14821281</v>
      </c>
      <c r="U114" s="55">
        <f t="shared" si="6"/>
        <v>0.10154479112267188</v>
      </c>
      <c r="V114" s="53">
        <v>5325782</v>
      </c>
      <c r="W114" s="53">
        <v>4756</v>
      </c>
      <c r="X114" s="54">
        <f t="shared" si="7"/>
        <v>0.32059802255383479</v>
      </c>
    </row>
    <row r="115" spans="1:24" s="1" customFormat="1" x14ac:dyDescent="0.2">
      <c r="A115">
        <v>161</v>
      </c>
      <c r="B115" t="s">
        <v>337</v>
      </c>
      <c r="C115" t="s">
        <v>67</v>
      </c>
      <c r="D115" t="s">
        <v>338</v>
      </c>
      <c r="E115" t="s">
        <v>237</v>
      </c>
      <c r="F115" s="28" t="s">
        <v>73</v>
      </c>
      <c r="G115" s="52" t="s">
        <v>65</v>
      </c>
      <c r="H115" s="53">
        <v>37</v>
      </c>
      <c r="I115" s="53">
        <v>8</v>
      </c>
      <c r="J115" s="53">
        <v>37</v>
      </c>
      <c r="K115" s="53">
        <v>6820554</v>
      </c>
      <c r="L115" s="53">
        <v>123968469</v>
      </c>
      <c r="M115" s="53">
        <v>117147915</v>
      </c>
      <c r="N115" s="54">
        <f t="shared" si="4"/>
        <v>5.5018457959660691E-2</v>
      </c>
      <c r="O115" s="53">
        <v>1654003</v>
      </c>
      <c r="P115" s="53"/>
      <c r="Q115" s="54">
        <f t="shared" si="5"/>
        <v>6.7460517732846392E-2</v>
      </c>
      <c r="R115" s="53">
        <v>2709239</v>
      </c>
      <c r="S115" s="53">
        <v>84394414</v>
      </c>
      <c r="T115" s="53">
        <v>81685175</v>
      </c>
      <c r="U115" s="55">
        <f t="shared" si="6"/>
        <v>3.2102112824671077E-2</v>
      </c>
      <c r="V115" s="53">
        <v>1654003</v>
      </c>
      <c r="W115" s="53">
        <v>57141</v>
      </c>
      <c r="X115" s="54">
        <f t="shared" si="7"/>
        <v>5.0042768363768968E-2</v>
      </c>
    </row>
    <row r="116" spans="1:24" s="1" customFormat="1" x14ac:dyDescent="0.2">
      <c r="A116">
        <v>132</v>
      </c>
      <c r="B116" t="s">
        <v>339</v>
      </c>
      <c r="C116" t="s">
        <v>111</v>
      </c>
      <c r="D116" t="s">
        <v>340</v>
      </c>
      <c r="E116" t="s">
        <v>262</v>
      </c>
      <c r="F116" s="28" t="s">
        <v>64</v>
      </c>
      <c r="G116" s="52" t="s">
        <v>74</v>
      </c>
      <c r="H116" s="53">
        <v>489</v>
      </c>
      <c r="I116" s="53">
        <v>50</v>
      </c>
      <c r="J116" s="53">
        <v>448</v>
      </c>
      <c r="K116" s="53">
        <v>105490828</v>
      </c>
      <c r="L116" s="53">
        <v>1016976127</v>
      </c>
      <c r="M116" s="53">
        <v>911485299</v>
      </c>
      <c r="N116" s="54">
        <f t="shared" si="4"/>
        <v>0.10372989610994084</v>
      </c>
      <c r="O116" s="53">
        <v>174096049</v>
      </c>
      <c r="P116" s="53">
        <v>2925967</v>
      </c>
      <c r="Q116" s="54">
        <f t="shared" si="5"/>
        <v>0.2322788791264653</v>
      </c>
      <c r="R116" s="53">
        <v>145116546</v>
      </c>
      <c r="S116" s="53">
        <v>968445360</v>
      </c>
      <c r="T116" s="53">
        <v>823328814</v>
      </c>
      <c r="U116" s="55">
        <f t="shared" si="6"/>
        <v>0.14984484617696966</v>
      </c>
      <c r="V116" s="53">
        <v>174096049</v>
      </c>
      <c r="W116" s="53">
        <v>2925967</v>
      </c>
      <c r="X116" s="54">
        <f t="shared" si="7"/>
        <v>0.27682727777615279</v>
      </c>
    </row>
    <row r="117" spans="1:24" s="1" customFormat="1" x14ac:dyDescent="0.2">
      <c r="A117">
        <v>74</v>
      </c>
      <c r="B117" t="s">
        <v>341</v>
      </c>
      <c r="C117" t="s">
        <v>218</v>
      </c>
      <c r="D117" t="s">
        <v>342</v>
      </c>
      <c r="E117" t="s">
        <v>343</v>
      </c>
      <c r="F117" s="28" t="s">
        <v>73</v>
      </c>
      <c r="G117" s="52" t="s">
        <v>74</v>
      </c>
      <c r="H117" s="53">
        <v>97</v>
      </c>
      <c r="I117" s="53">
        <v>15</v>
      </c>
      <c r="J117" s="53">
        <v>68</v>
      </c>
      <c r="K117" s="53">
        <v>18415552</v>
      </c>
      <c r="L117" s="53">
        <v>163546548</v>
      </c>
      <c r="M117" s="53">
        <v>145130996</v>
      </c>
      <c r="N117" s="54">
        <f t="shared" si="4"/>
        <v>0.11260128828888519</v>
      </c>
      <c r="O117" s="53">
        <v>2031566</v>
      </c>
      <c r="P117" s="53">
        <v>-859785</v>
      </c>
      <c r="Q117" s="54">
        <f t="shared" si="5"/>
        <v>0.12868188002189709</v>
      </c>
      <c r="R117" s="53">
        <v>3675087</v>
      </c>
      <c r="S117" s="53">
        <v>131687044</v>
      </c>
      <c r="T117" s="53">
        <v>128011957</v>
      </c>
      <c r="U117" s="55">
        <f t="shared" si="6"/>
        <v>2.7907734036462996E-2</v>
      </c>
      <c r="V117" s="53">
        <v>2031566</v>
      </c>
      <c r="W117" s="53">
        <v>-859785</v>
      </c>
      <c r="X117" s="54">
        <f t="shared" si="7"/>
        <v>4.9106388407716771E-2</v>
      </c>
    </row>
    <row r="118" spans="1:24" s="1" customFormat="1" x14ac:dyDescent="0.2">
      <c r="A118">
        <v>171</v>
      </c>
      <c r="B118" t="s">
        <v>344</v>
      </c>
      <c r="C118" t="s">
        <v>70</v>
      </c>
      <c r="D118" t="s">
        <v>345</v>
      </c>
      <c r="E118" t="s">
        <v>243</v>
      </c>
      <c r="F118" s="28" t="s">
        <v>73</v>
      </c>
      <c r="G118" s="52" t="s">
        <v>65</v>
      </c>
      <c r="H118" s="53">
        <v>25</v>
      </c>
      <c r="I118" s="53">
        <v>6</v>
      </c>
      <c r="J118" s="53">
        <v>13</v>
      </c>
      <c r="K118" s="53">
        <v>2287456</v>
      </c>
      <c r="L118" s="53">
        <v>24028211</v>
      </c>
      <c r="M118" s="53">
        <v>21740755</v>
      </c>
      <c r="N118" s="54">
        <f t="shared" si="4"/>
        <v>9.5198764485629001E-2</v>
      </c>
      <c r="O118" s="53">
        <v>71643</v>
      </c>
      <c r="P118" s="53"/>
      <c r="Q118" s="54">
        <f t="shared" si="5"/>
        <v>9.7888518328783231E-2</v>
      </c>
      <c r="R118" s="53">
        <v>2287456</v>
      </c>
      <c r="S118" s="53">
        <v>24028211</v>
      </c>
      <c r="T118" s="53">
        <v>21740755</v>
      </c>
      <c r="U118" s="55">
        <f t="shared" si="6"/>
        <v>9.5198764485629001E-2</v>
      </c>
      <c r="V118" s="53">
        <v>71643</v>
      </c>
      <c r="W118" s="53"/>
      <c r="X118" s="54">
        <f t="shared" si="7"/>
        <v>9.7888518328783231E-2</v>
      </c>
    </row>
    <row r="119" spans="1:24" s="1" customFormat="1" x14ac:dyDescent="0.2">
      <c r="A119">
        <v>86</v>
      </c>
      <c r="B119" t="s">
        <v>346</v>
      </c>
      <c r="C119" t="s">
        <v>188</v>
      </c>
      <c r="D119" t="s">
        <v>347</v>
      </c>
      <c r="E119" t="s">
        <v>126</v>
      </c>
      <c r="F119" s="28" t="s">
        <v>73</v>
      </c>
      <c r="G119" s="52" t="s">
        <v>74</v>
      </c>
      <c r="H119" s="53">
        <v>426</v>
      </c>
      <c r="I119" s="53">
        <v>50</v>
      </c>
      <c r="J119" s="53">
        <v>356</v>
      </c>
      <c r="K119" s="53">
        <v>121561294</v>
      </c>
      <c r="L119" s="53">
        <v>1902104863</v>
      </c>
      <c r="M119" s="53">
        <v>1780543569</v>
      </c>
      <c r="N119" s="54">
        <f t="shared" si="4"/>
        <v>6.3908828774178889E-2</v>
      </c>
      <c r="O119" s="53">
        <v>49807218</v>
      </c>
      <c r="P119" s="53"/>
      <c r="Q119" s="54">
        <f t="shared" si="5"/>
        <v>8.7795200238836982E-2</v>
      </c>
      <c r="R119" s="53">
        <v>71196417</v>
      </c>
      <c r="S119" s="53">
        <v>698884504</v>
      </c>
      <c r="T119" s="53">
        <v>627688087</v>
      </c>
      <c r="U119" s="55">
        <f t="shared" si="6"/>
        <v>0.1018715060822124</v>
      </c>
      <c r="V119" s="53">
        <v>41222306</v>
      </c>
      <c r="W119" s="53"/>
      <c r="X119" s="54">
        <f t="shared" si="7"/>
        <v>0.15189526900853675</v>
      </c>
    </row>
    <row r="120" spans="1:24" s="1" customFormat="1" x14ac:dyDescent="0.2">
      <c r="A120">
        <v>49</v>
      </c>
      <c r="B120" t="s">
        <v>348</v>
      </c>
      <c r="C120" t="s">
        <v>67</v>
      </c>
      <c r="D120" t="s">
        <v>349</v>
      </c>
      <c r="E120" t="s">
        <v>256</v>
      </c>
      <c r="F120" s="28" t="s">
        <v>73</v>
      </c>
      <c r="G120" s="52" t="s">
        <v>74</v>
      </c>
      <c r="H120" s="53">
        <v>60</v>
      </c>
      <c r="I120" s="53">
        <v>0</v>
      </c>
      <c r="J120" s="53">
        <v>55</v>
      </c>
      <c r="K120" s="53"/>
      <c r="L120" s="53"/>
      <c r="M120" s="53"/>
      <c r="N120" s="54" t="str">
        <f t="shared" si="4"/>
        <v/>
      </c>
      <c r="O120" s="53"/>
      <c r="P120" s="53"/>
      <c r="Q120" s="54" t="str">
        <f t="shared" si="5"/>
        <v/>
      </c>
      <c r="R120" s="53">
        <v>16721370</v>
      </c>
      <c r="S120" s="53">
        <v>281673572</v>
      </c>
      <c r="T120" s="53">
        <v>264952202</v>
      </c>
      <c r="U120" s="55">
        <f t="shared" si="6"/>
        <v>5.9364355275758708E-2</v>
      </c>
      <c r="V120" s="53">
        <v>21782482</v>
      </c>
      <c r="W120" s="53"/>
      <c r="X120" s="54">
        <f t="shared" si="7"/>
        <v>0.12688444172545657</v>
      </c>
    </row>
    <row r="121" spans="1:24" s="1" customFormat="1" x14ac:dyDescent="0.2">
      <c r="A121">
        <v>10</v>
      </c>
      <c r="B121" t="s">
        <v>350</v>
      </c>
      <c r="C121" t="s">
        <v>131</v>
      </c>
      <c r="D121" t="s">
        <v>349</v>
      </c>
      <c r="E121" t="s">
        <v>256</v>
      </c>
      <c r="F121" s="28" t="s">
        <v>73</v>
      </c>
      <c r="G121" s="52" t="s">
        <v>74</v>
      </c>
      <c r="H121" s="53">
        <v>254</v>
      </c>
      <c r="I121" s="53">
        <v>0</v>
      </c>
      <c r="J121" s="53">
        <v>15</v>
      </c>
      <c r="K121" s="53">
        <v>-7575249</v>
      </c>
      <c r="L121" s="53">
        <v>14443259</v>
      </c>
      <c r="M121" s="53">
        <v>22018508</v>
      </c>
      <c r="N121" s="54">
        <f t="shared" si="4"/>
        <v>-0.52448335933046686</v>
      </c>
      <c r="O121" s="53">
        <v>7313</v>
      </c>
      <c r="P121" s="53">
        <v>5823</v>
      </c>
      <c r="Q121" s="54">
        <f t="shared" si="5"/>
        <v>-0.52411482396682985</v>
      </c>
      <c r="R121" s="53">
        <v>-7575249</v>
      </c>
      <c r="S121" s="53">
        <v>14443259</v>
      </c>
      <c r="T121" s="53">
        <v>22018508</v>
      </c>
      <c r="U121" s="55">
        <f t="shared" si="6"/>
        <v>-0.52448335933046686</v>
      </c>
      <c r="V121" s="53">
        <v>7313</v>
      </c>
      <c r="W121" s="53">
        <v>5823</v>
      </c>
      <c r="X121" s="54">
        <f t="shared" si="7"/>
        <v>-0.52411482396682985</v>
      </c>
    </row>
    <row r="122" spans="1:24" s="1" customFormat="1" x14ac:dyDescent="0.2">
      <c r="A122">
        <v>151</v>
      </c>
      <c r="B122" t="s">
        <v>351</v>
      </c>
      <c r="C122" t="s">
        <v>218</v>
      </c>
      <c r="D122" t="s">
        <v>349</v>
      </c>
      <c r="E122" t="s">
        <v>256</v>
      </c>
      <c r="F122" s="28" t="s">
        <v>73</v>
      </c>
      <c r="G122" s="52" t="s">
        <v>74</v>
      </c>
      <c r="H122" s="53">
        <v>512</v>
      </c>
      <c r="I122" s="53">
        <v>26</v>
      </c>
      <c r="J122" s="53">
        <v>511</v>
      </c>
      <c r="K122" s="53">
        <v>44070482</v>
      </c>
      <c r="L122" s="53">
        <v>908849998</v>
      </c>
      <c r="M122" s="53">
        <v>864779516</v>
      </c>
      <c r="N122" s="54">
        <f t="shared" si="4"/>
        <v>4.8490380257447063E-2</v>
      </c>
      <c r="O122" s="53">
        <v>19316752</v>
      </c>
      <c r="P122" s="53">
        <v>675417</v>
      </c>
      <c r="Q122" s="54">
        <f t="shared" si="5"/>
        <v>6.7565248378052764E-2</v>
      </c>
      <c r="R122" s="53">
        <v>43952006</v>
      </c>
      <c r="S122" s="53">
        <v>907035664</v>
      </c>
      <c r="T122" s="53">
        <v>863083658</v>
      </c>
      <c r="U122" s="55">
        <f t="shared" si="6"/>
        <v>4.8456756161243952E-2</v>
      </c>
      <c r="V122" s="53">
        <v>19316752</v>
      </c>
      <c r="W122" s="53">
        <v>675417</v>
      </c>
      <c r="X122" s="54">
        <f t="shared" si="7"/>
        <v>6.7569685056016515E-2</v>
      </c>
    </row>
    <row r="123" spans="1:24" s="1" customFormat="1" x14ac:dyDescent="0.2">
      <c r="A123">
        <v>141</v>
      </c>
      <c r="B123" t="s">
        <v>352</v>
      </c>
      <c r="C123" t="s">
        <v>131</v>
      </c>
      <c r="D123" t="s">
        <v>349</v>
      </c>
      <c r="E123" t="s">
        <v>256</v>
      </c>
      <c r="F123" s="28" t="s">
        <v>73</v>
      </c>
      <c r="G123" s="52" t="s">
        <v>74</v>
      </c>
      <c r="H123" s="53">
        <v>401</v>
      </c>
      <c r="I123" s="53">
        <v>40</v>
      </c>
      <c r="J123" s="53">
        <v>153</v>
      </c>
      <c r="K123" s="53">
        <v>-76336262</v>
      </c>
      <c r="L123" s="53">
        <v>49446449</v>
      </c>
      <c r="M123" s="53">
        <v>125782711</v>
      </c>
      <c r="N123" s="54">
        <f t="shared" si="4"/>
        <v>-1.5438168674154942</v>
      </c>
      <c r="O123" s="53">
        <v>147283</v>
      </c>
      <c r="P123" s="53"/>
      <c r="Q123" s="54">
        <f t="shared" si="5"/>
        <v>-1.5362622639490007</v>
      </c>
      <c r="R123" s="53">
        <v>-66748737</v>
      </c>
      <c r="S123" s="53">
        <v>43333865</v>
      </c>
      <c r="T123" s="53">
        <v>110082602</v>
      </c>
      <c r="U123" s="55">
        <f t="shared" si="6"/>
        <v>-1.5403365704859238</v>
      </c>
      <c r="V123" s="53">
        <v>147283</v>
      </c>
      <c r="W123" s="53"/>
      <c r="X123" s="54">
        <f t="shared" si="7"/>
        <v>-1.5317317288862751</v>
      </c>
    </row>
    <row r="124" spans="1:24" s="1" customFormat="1" x14ac:dyDescent="0.2">
      <c r="A124">
        <v>163</v>
      </c>
      <c r="B124" t="s">
        <v>353</v>
      </c>
      <c r="C124" t="s">
        <v>128</v>
      </c>
      <c r="D124" t="s">
        <v>349</v>
      </c>
      <c r="E124" t="s">
        <v>256</v>
      </c>
      <c r="F124" s="28" t="s">
        <v>73</v>
      </c>
      <c r="G124" s="52" t="s">
        <v>74</v>
      </c>
      <c r="H124" s="53">
        <v>546</v>
      </c>
      <c r="I124" s="53">
        <v>40</v>
      </c>
      <c r="J124" s="53">
        <v>388</v>
      </c>
      <c r="K124" s="53"/>
      <c r="L124" s="53"/>
      <c r="M124" s="53"/>
      <c r="N124" s="54" t="str">
        <f t="shared" si="4"/>
        <v/>
      </c>
      <c r="O124" s="53"/>
      <c r="P124" s="53"/>
      <c r="Q124" s="54" t="str">
        <f t="shared" si="5"/>
        <v/>
      </c>
      <c r="R124" s="53">
        <v>19270399</v>
      </c>
      <c r="S124" s="53">
        <v>754148699</v>
      </c>
      <c r="T124" s="53">
        <v>734878300</v>
      </c>
      <c r="U124" s="55">
        <f t="shared" si="6"/>
        <v>2.5552519053009731E-2</v>
      </c>
      <c r="V124" s="53">
        <v>586580</v>
      </c>
      <c r="W124" s="53">
        <v>12171</v>
      </c>
      <c r="X124" s="54">
        <f t="shared" si="7"/>
        <v>2.6293733116986042E-2</v>
      </c>
    </row>
    <row r="125" spans="1:24" s="1" customFormat="1" x14ac:dyDescent="0.2">
      <c r="A125">
        <v>22</v>
      </c>
      <c r="B125" t="s">
        <v>354</v>
      </c>
      <c r="C125" t="s">
        <v>67</v>
      </c>
      <c r="D125" t="s">
        <v>355</v>
      </c>
      <c r="E125" t="s">
        <v>356</v>
      </c>
      <c r="F125" s="28" t="s">
        <v>73</v>
      </c>
      <c r="G125" s="52" t="s">
        <v>65</v>
      </c>
      <c r="H125" s="53">
        <v>25</v>
      </c>
      <c r="I125" s="53">
        <v>0</v>
      </c>
      <c r="J125" s="53">
        <v>25</v>
      </c>
      <c r="K125" s="53">
        <v>114682</v>
      </c>
      <c r="L125" s="53">
        <v>47703082</v>
      </c>
      <c r="M125" s="53">
        <v>47588400</v>
      </c>
      <c r="N125" s="54">
        <f t="shared" si="4"/>
        <v>2.4040794680729432E-3</v>
      </c>
      <c r="O125" s="53">
        <v>5555372</v>
      </c>
      <c r="P125" s="53">
        <v>873020</v>
      </c>
      <c r="Q125" s="54">
        <f t="shared" si="5"/>
        <v>9.0070845841676142E-2</v>
      </c>
      <c r="R125" s="53">
        <v>100832</v>
      </c>
      <c r="S125" s="53">
        <v>47689232</v>
      </c>
      <c r="T125" s="53">
        <v>47588400</v>
      </c>
      <c r="U125" s="55">
        <f t="shared" si="6"/>
        <v>2.1143557103205186E-3</v>
      </c>
      <c r="V125" s="53">
        <v>5555372</v>
      </c>
      <c r="W125" s="53">
        <v>873020</v>
      </c>
      <c r="X125" s="54">
        <f t="shared" si="7"/>
        <v>8.9834154837549363E-2</v>
      </c>
    </row>
    <row r="126" spans="1:24" s="1" customFormat="1" x14ac:dyDescent="0.2">
      <c r="A126">
        <v>260</v>
      </c>
      <c r="B126" t="s">
        <v>357</v>
      </c>
      <c r="C126" t="s">
        <v>96</v>
      </c>
      <c r="D126" t="s">
        <v>358</v>
      </c>
      <c r="E126" t="s">
        <v>359</v>
      </c>
      <c r="F126" s="28" t="s">
        <v>73</v>
      </c>
      <c r="G126" s="52" t="s">
        <v>74</v>
      </c>
      <c r="H126" s="53">
        <v>16</v>
      </c>
      <c r="I126" s="53">
        <v>0</v>
      </c>
      <c r="J126" s="53">
        <v>16</v>
      </c>
      <c r="K126" s="53">
        <v>-128652</v>
      </c>
      <c r="L126" s="53">
        <v>15511086</v>
      </c>
      <c r="M126" s="53">
        <v>15639738</v>
      </c>
      <c r="N126" s="54">
        <f t="shared" si="4"/>
        <v>-8.2941968086567251E-3</v>
      </c>
      <c r="O126" s="53">
        <v>11051</v>
      </c>
      <c r="P126" s="53"/>
      <c r="Q126" s="54">
        <f t="shared" si="5"/>
        <v>-7.5763408092584155E-3</v>
      </c>
      <c r="R126" s="53">
        <v>2750009</v>
      </c>
      <c r="S126" s="53">
        <v>11952871</v>
      </c>
      <c r="T126" s="53">
        <v>9202862</v>
      </c>
      <c r="U126" s="55">
        <f t="shared" si="6"/>
        <v>0.23007100135189279</v>
      </c>
      <c r="V126" s="53">
        <v>11051</v>
      </c>
      <c r="W126" s="53"/>
      <c r="X126" s="54">
        <f t="shared" si="7"/>
        <v>0.23078217995737518</v>
      </c>
    </row>
    <row r="127" spans="1:24" s="1" customFormat="1" x14ac:dyDescent="0.2">
      <c r="A127">
        <v>106</v>
      </c>
      <c r="B127" t="s">
        <v>360</v>
      </c>
      <c r="C127" t="s">
        <v>96</v>
      </c>
      <c r="D127" t="s">
        <v>358</v>
      </c>
      <c r="E127" t="s">
        <v>359</v>
      </c>
      <c r="F127" s="28" t="s">
        <v>73</v>
      </c>
      <c r="G127" s="52" t="s">
        <v>65</v>
      </c>
      <c r="H127" s="53">
        <v>26</v>
      </c>
      <c r="I127" s="53">
        <v>10</v>
      </c>
      <c r="J127" s="53">
        <v>26</v>
      </c>
      <c r="K127" s="53">
        <v>17319527</v>
      </c>
      <c r="L127" s="53">
        <v>83536627</v>
      </c>
      <c r="M127" s="53">
        <v>66217100</v>
      </c>
      <c r="N127" s="54">
        <f t="shared" si="4"/>
        <v>0.20732854104822787</v>
      </c>
      <c r="O127" s="53">
        <v>-63843</v>
      </c>
      <c r="P127" s="53"/>
      <c r="Q127" s="54">
        <f t="shared" si="5"/>
        <v>0.20672227728740902</v>
      </c>
      <c r="R127" s="53">
        <v>17249673</v>
      </c>
      <c r="S127" s="53">
        <v>83463095</v>
      </c>
      <c r="T127" s="53">
        <v>66213422</v>
      </c>
      <c r="U127" s="55">
        <f t="shared" si="6"/>
        <v>0.20667425525017974</v>
      </c>
      <c r="V127" s="53">
        <v>-75513</v>
      </c>
      <c r="W127" s="53">
        <v>7582</v>
      </c>
      <c r="X127" s="54">
        <f t="shared" si="7"/>
        <v>0.20586492123011793</v>
      </c>
    </row>
    <row r="128" spans="1:24" s="1" customFormat="1" x14ac:dyDescent="0.2">
      <c r="A128">
        <v>156</v>
      </c>
      <c r="B128" t="s">
        <v>361</v>
      </c>
      <c r="C128" t="s">
        <v>96</v>
      </c>
      <c r="D128" t="s">
        <v>362</v>
      </c>
      <c r="E128" t="s">
        <v>259</v>
      </c>
      <c r="F128" s="28" t="s">
        <v>73</v>
      </c>
      <c r="G128" s="52" t="s">
        <v>65</v>
      </c>
      <c r="H128" s="53">
        <v>25</v>
      </c>
      <c r="I128" s="53">
        <v>0</v>
      </c>
      <c r="J128" s="53">
        <v>25</v>
      </c>
      <c r="K128" s="53">
        <v>1286491</v>
      </c>
      <c r="L128" s="53">
        <v>12911642</v>
      </c>
      <c r="M128" s="53">
        <v>11625151</v>
      </c>
      <c r="N128" s="54">
        <f t="shared" si="4"/>
        <v>9.9638063075168912E-2</v>
      </c>
      <c r="O128" s="53">
        <v>8815</v>
      </c>
      <c r="P128" s="53"/>
      <c r="Q128" s="54">
        <f t="shared" si="5"/>
        <v>0.10025233627572151</v>
      </c>
      <c r="R128" s="53">
        <v>2763917</v>
      </c>
      <c r="S128" s="53">
        <v>10926443</v>
      </c>
      <c r="T128" s="53">
        <v>8162526</v>
      </c>
      <c r="U128" s="55">
        <f t="shared" si="6"/>
        <v>0.25295670329310277</v>
      </c>
      <c r="V128" s="53"/>
      <c r="W128" s="53"/>
      <c r="X128" s="54">
        <f t="shared" si="7"/>
        <v>0.25295670329310277</v>
      </c>
    </row>
    <row r="129" spans="1:24" s="1" customFormat="1" x14ac:dyDescent="0.2">
      <c r="A129">
        <v>72</v>
      </c>
      <c r="B129" t="s">
        <v>363</v>
      </c>
      <c r="C129" t="s">
        <v>167</v>
      </c>
      <c r="D129" t="s">
        <v>364</v>
      </c>
      <c r="E129" t="s">
        <v>365</v>
      </c>
      <c r="F129" s="28" t="s">
        <v>73</v>
      </c>
      <c r="G129" s="52" t="s">
        <v>65</v>
      </c>
      <c r="H129" s="53">
        <v>25</v>
      </c>
      <c r="I129" s="53">
        <v>1</v>
      </c>
      <c r="J129" s="53">
        <v>16</v>
      </c>
      <c r="K129" s="53">
        <v>4716254</v>
      </c>
      <c r="L129" s="53">
        <v>24211254</v>
      </c>
      <c r="M129" s="53">
        <v>19495000</v>
      </c>
      <c r="N129" s="54">
        <f t="shared" si="4"/>
        <v>0.19479594076374565</v>
      </c>
      <c r="O129" s="53">
        <v>1299000</v>
      </c>
      <c r="P129" s="53"/>
      <c r="Q129" s="54">
        <f t="shared" si="5"/>
        <v>0.23579749539146103</v>
      </c>
      <c r="R129" s="53">
        <v>4716254</v>
      </c>
      <c r="S129" s="53">
        <v>24211254</v>
      </c>
      <c r="T129" s="53">
        <v>19495000</v>
      </c>
      <c r="U129" s="55">
        <f t="shared" si="6"/>
        <v>0.19479594076374565</v>
      </c>
      <c r="V129" s="53">
        <v>1299000</v>
      </c>
      <c r="W129" s="53"/>
      <c r="X129" s="54">
        <f t="shared" si="7"/>
        <v>0.23579749539146103</v>
      </c>
    </row>
    <row r="130" spans="1:24" s="1" customFormat="1" x14ac:dyDescent="0.2">
      <c r="A130">
        <v>1</v>
      </c>
      <c r="B130" t="s">
        <v>366</v>
      </c>
      <c r="C130" t="s">
        <v>205</v>
      </c>
      <c r="D130" t="s">
        <v>367</v>
      </c>
      <c r="E130" t="s">
        <v>214</v>
      </c>
      <c r="F130" s="28" t="s">
        <v>64</v>
      </c>
      <c r="G130" s="52" t="s">
        <v>65</v>
      </c>
      <c r="H130" s="53">
        <v>20</v>
      </c>
      <c r="I130" s="53">
        <v>1</v>
      </c>
      <c r="J130" s="53">
        <v>20</v>
      </c>
      <c r="K130" s="53">
        <v>1375134</v>
      </c>
      <c r="L130" s="53">
        <v>13667714</v>
      </c>
      <c r="M130" s="53">
        <v>12292580</v>
      </c>
      <c r="N130" s="54">
        <f t="shared" si="4"/>
        <v>0.10061185067232165</v>
      </c>
      <c r="O130" s="53">
        <v>1590639</v>
      </c>
      <c r="P130" s="53">
        <v>9497</v>
      </c>
      <c r="Q130" s="54">
        <f t="shared" si="5"/>
        <v>0.19374804082721117</v>
      </c>
      <c r="R130" s="53">
        <v>854994</v>
      </c>
      <c r="S130" s="53">
        <v>8091060</v>
      </c>
      <c r="T130" s="53">
        <v>7236066</v>
      </c>
      <c r="U130" s="55">
        <f t="shared" si="6"/>
        <v>0.105671444779794</v>
      </c>
      <c r="V130" s="53">
        <v>1590639</v>
      </c>
      <c r="W130" s="53">
        <v>9497</v>
      </c>
      <c r="X130" s="54">
        <f t="shared" si="7"/>
        <v>0.25162277819213341</v>
      </c>
    </row>
    <row r="131" spans="1:24" s="1" customFormat="1" x14ac:dyDescent="0.2">
      <c r="A131">
        <v>167</v>
      </c>
      <c r="B131" t="s">
        <v>368</v>
      </c>
      <c r="C131" t="s">
        <v>61</v>
      </c>
      <c r="D131" t="s">
        <v>369</v>
      </c>
      <c r="E131" t="s">
        <v>94</v>
      </c>
      <c r="F131" s="28" t="s">
        <v>64</v>
      </c>
      <c r="G131" s="52" t="s">
        <v>74</v>
      </c>
      <c r="H131" s="53">
        <v>83</v>
      </c>
      <c r="I131" s="53">
        <v>6</v>
      </c>
      <c r="J131" s="53">
        <v>64</v>
      </c>
      <c r="K131" s="53">
        <v>-2041147</v>
      </c>
      <c r="L131" s="53">
        <v>119376138</v>
      </c>
      <c r="M131" s="53">
        <v>121417285</v>
      </c>
      <c r="N131" s="54">
        <f t="shared" si="4"/>
        <v>-1.7098450613304311E-2</v>
      </c>
      <c r="O131" s="53">
        <v>5366186</v>
      </c>
      <c r="P131" s="53">
        <v>78967</v>
      </c>
      <c r="Q131" s="54">
        <f t="shared" si="5"/>
        <v>2.6022218409206484E-2</v>
      </c>
      <c r="R131" s="53">
        <v>-6612899</v>
      </c>
      <c r="S131" s="53">
        <v>102466221</v>
      </c>
      <c r="T131" s="53">
        <v>109079120</v>
      </c>
      <c r="U131" s="55">
        <f t="shared" si="6"/>
        <v>-6.4537356169307739E-2</v>
      </c>
      <c r="V131" s="53">
        <v>5366186</v>
      </c>
      <c r="W131" s="53">
        <v>78967</v>
      </c>
      <c r="X131" s="54">
        <f t="shared" si="7"/>
        <v>-1.2293892317547914E-2</v>
      </c>
    </row>
    <row r="132" spans="1:24" s="1" customFormat="1" x14ac:dyDescent="0.2">
      <c r="A132">
        <v>133</v>
      </c>
      <c r="B132" t="s">
        <v>370</v>
      </c>
      <c r="C132" t="s">
        <v>414</v>
      </c>
      <c r="D132" t="s">
        <v>371</v>
      </c>
      <c r="E132" t="s">
        <v>371</v>
      </c>
      <c r="F132" s="28" t="s">
        <v>73</v>
      </c>
      <c r="G132" s="52" t="s">
        <v>65</v>
      </c>
      <c r="H132" s="53">
        <v>25</v>
      </c>
      <c r="I132" s="53">
        <v>0</v>
      </c>
      <c r="J132" s="53">
        <v>14</v>
      </c>
      <c r="K132" s="53">
        <v>603899</v>
      </c>
      <c r="L132" s="53">
        <v>43667829</v>
      </c>
      <c r="M132" s="53">
        <v>43063930</v>
      </c>
      <c r="N132" s="54">
        <f t="shared" si="4"/>
        <v>1.3829379976732985E-2</v>
      </c>
      <c r="O132" s="53">
        <v>9922</v>
      </c>
      <c r="P132" s="53"/>
      <c r="Q132" s="54">
        <f t="shared" si="5"/>
        <v>1.4053402154337114E-2</v>
      </c>
      <c r="R132" s="53">
        <v>2278777</v>
      </c>
      <c r="S132" s="53">
        <v>25963937</v>
      </c>
      <c r="T132" s="53">
        <v>23685160</v>
      </c>
      <c r="U132" s="55">
        <f t="shared" si="6"/>
        <v>8.7767005442972695E-2</v>
      </c>
      <c r="V132" s="53">
        <v>9922</v>
      </c>
      <c r="W132" s="53"/>
      <c r="X132" s="54">
        <f t="shared" si="7"/>
        <v>8.8115477950350005E-2</v>
      </c>
    </row>
    <row r="133" spans="1:24" s="1" customFormat="1" x14ac:dyDescent="0.2">
      <c r="A133">
        <v>168</v>
      </c>
      <c r="B133" t="s">
        <v>89</v>
      </c>
      <c r="C133" t="s">
        <v>89</v>
      </c>
      <c r="D133" t="s">
        <v>372</v>
      </c>
      <c r="E133" t="s">
        <v>373</v>
      </c>
      <c r="F133" s="28" t="s">
        <v>73</v>
      </c>
      <c r="G133" s="52" t="s">
        <v>74</v>
      </c>
      <c r="H133" s="53">
        <v>109</v>
      </c>
      <c r="I133" s="53">
        <v>20</v>
      </c>
      <c r="J133" s="53">
        <v>96</v>
      </c>
      <c r="K133" s="53">
        <v>2449133</v>
      </c>
      <c r="L133" s="53">
        <v>295156827</v>
      </c>
      <c r="M133" s="53">
        <v>292707694</v>
      </c>
      <c r="N133" s="54">
        <f t="shared" si="4"/>
        <v>8.2977345463874363E-3</v>
      </c>
      <c r="O133" s="53">
        <v>5690126</v>
      </c>
      <c r="P133" s="53">
        <v>800089</v>
      </c>
      <c r="Q133" s="54">
        <f t="shared" si="5"/>
        <v>2.4395028524686436E-2</v>
      </c>
      <c r="R133" s="53">
        <v>-31568614</v>
      </c>
      <c r="S133" s="53">
        <v>236578655</v>
      </c>
      <c r="T133" s="53">
        <v>268147269</v>
      </c>
      <c r="U133" s="55">
        <f t="shared" si="6"/>
        <v>-0.13343813286959469</v>
      </c>
      <c r="V133" s="53">
        <v>5690126</v>
      </c>
      <c r="W133" s="53">
        <v>800089</v>
      </c>
      <c r="X133" s="54">
        <f t="shared" si="7"/>
        <v>-0.11011974753775643</v>
      </c>
    </row>
    <row r="134" spans="1:24" s="1" customFormat="1" x14ac:dyDescent="0.2">
      <c r="A134">
        <v>157</v>
      </c>
      <c r="B134" t="s">
        <v>374</v>
      </c>
      <c r="C134" t="s">
        <v>67</v>
      </c>
      <c r="D134" t="s">
        <v>375</v>
      </c>
      <c r="E134" t="s">
        <v>375</v>
      </c>
      <c r="F134" s="28" t="s">
        <v>73</v>
      </c>
      <c r="G134" s="52" t="s">
        <v>65</v>
      </c>
      <c r="H134" s="53">
        <v>49</v>
      </c>
      <c r="I134" s="53">
        <v>6</v>
      </c>
      <c r="J134" s="53">
        <v>25</v>
      </c>
      <c r="K134" s="53">
        <v>11687524</v>
      </c>
      <c r="L134" s="53">
        <v>88507198</v>
      </c>
      <c r="M134" s="53">
        <v>76819674</v>
      </c>
      <c r="N134" s="54">
        <f t="shared" si="4"/>
        <v>0.13205167787596214</v>
      </c>
      <c r="O134" s="53">
        <v>207281</v>
      </c>
      <c r="P134" s="53"/>
      <c r="Q134" s="54">
        <f t="shared" si="5"/>
        <v>0.1340796354110359</v>
      </c>
      <c r="R134" s="53">
        <v>22703858</v>
      </c>
      <c r="S134" s="53">
        <v>73653467</v>
      </c>
      <c r="T134" s="53">
        <v>50949609</v>
      </c>
      <c r="U134" s="55">
        <f t="shared" si="6"/>
        <v>0.30825240039277446</v>
      </c>
      <c r="V134" s="53">
        <v>207281</v>
      </c>
      <c r="W134" s="53">
        <v>904924</v>
      </c>
      <c r="X134" s="54">
        <f t="shared" si="7"/>
        <v>0.29794194610647595</v>
      </c>
    </row>
    <row r="135" spans="1:24" s="1" customFormat="1" x14ac:dyDescent="0.2">
      <c r="A135">
        <v>169</v>
      </c>
      <c r="B135" t="s">
        <v>376</v>
      </c>
      <c r="C135" t="s">
        <v>67</v>
      </c>
      <c r="D135" t="s">
        <v>377</v>
      </c>
      <c r="E135" t="s">
        <v>258</v>
      </c>
      <c r="F135" s="28" t="s">
        <v>73</v>
      </c>
      <c r="G135" s="52" t="s">
        <v>65</v>
      </c>
      <c r="H135" s="53">
        <v>12</v>
      </c>
      <c r="I135" s="53">
        <v>0</v>
      </c>
      <c r="J135" s="53">
        <v>12</v>
      </c>
      <c r="K135" s="53">
        <v>167518</v>
      </c>
      <c r="L135" s="53">
        <v>15815664</v>
      </c>
      <c r="M135" s="53">
        <v>15648146</v>
      </c>
      <c r="N135" s="54">
        <f t="shared" si="4"/>
        <v>1.0591904329783434E-2</v>
      </c>
      <c r="O135" s="53">
        <v>186482</v>
      </c>
      <c r="P135" s="53"/>
      <c r="Q135" s="54">
        <f t="shared" si="5"/>
        <v>2.2122032882339656E-2</v>
      </c>
      <c r="R135" s="53">
        <v>636034</v>
      </c>
      <c r="S135" s="53">
        <v>15106211</v>
      </c>
      <c r="T135" s="53">
        <v>14470177</v>
      </c>
      <c r="U135" s="55">
        <f t="shared" si="6"/>
        <v>4.2104138489790721E-2</v>
      </c>
      <c r="V135" s="53">
        <v>186482</v>
      </c>
      <c r="W135" s="53"/>
      <c r="X135" s="54">
        <f t="shared" si="7"/>
        <v>5.3784902371348198E-2</v>
      </c>
    </row>
    <row r="136" spans="1:24" s="1" customFormat="1" x14ac:dyDescent="0.2">
      <c r="A136">
        <v>170</v>
      </c>
      <c r="B136" t="s">
        <v>378</v>
      </c>
      <c r="C136" t="s">
        <v>70</v>
      </c>
      <c r="D136" t="s">
        <v>379</v>
      </c>
      <c r="E136" t="s">
        <v>379</v>
      </c>
      <c r="F136" s="28" t="s">
        <v>73</v>
      </c>
      <c r="G136" s="52" t="s">
        <v>65</v>
      </c>
      <c r="H136" s="53">
        <v>35</v>
      </c>
      <c r="I136" s="53">
        <v>0</v>
      </c>
      <c r="J136" s="53">
        <v>12</v>
      </c>
      <c r="K136" s="53">
        <v>2115897</v>
      </c>
      <c r="L136" s="53">
        <v>26160353</v>
      </c>
      <c r="M136" s="53">
        <v>24044456</v>
      </c>
      <c r="N136" s="54">
        <f t="shared" si="4"/>
        <v>8.0881821434137371E-2</v>
      </c>
      <c r="O136" s="53">
        <v>3987</v>
      </c>
      <c r="P136" s="53"/>
      <c r="Q136" s="54">
        <f t="shared" si="5"/>
        <v>8.102187939768403E-2</v>
      </c>
      <c r="R136" s="53">
        <v>2115897</v>
      </c>
      <c r="S136" s="53">
        <v>26160353</v>
      </c>
      <c r="T136" s="53">
        <v>24044456</v>
      </c>
      <c r="U136" s="55">
        <f t="shared" si="6"/>
        <v>8.0881821434137371E-2</v>
      </c>
      <c r="V136" s="53">
        <v>3987</v>
      </c>
      <c r="W136" s="53"/>
      <c r="X136" s="54">
        <f t="shared" si="7"/>
        <v>8.102187939768403E-2</v>
      </c>
    </row>
    <row r="137" spans="1:24" s="1" customFormat="1" x14ac:dyDescent="0.2">
      <c r="A137">
        <v>35</v>
      </c>
      <c r="B137" t="s">
        <v>380</v>
      </c>
      <c r="C137" t="s">
        <v>96</v>
      </c>
      <c r="D137" t="s">
        <v>381</v>
      </c>
      <c r="E137" t="s">
        <v>382</v>
      </c>
      <c r="F137" s="28" t="s">
        <v>73</v>
      </c>
      <c r="G137" s="52" t="s">
        <v>65</v>
      </c>
      <c r="H137" s="53">
        <v>8</v>
      </c>
      <c r="I137" s="53">
        <v>0</v>
      </c>
      <c r="J137" s="53">
        <v>8</v>
      </c>
      <c r="K137" s="53">
        <v>1178448</v>
      </c>
      <c r="L137" s="53">
        <v>9031650</v>
      </c>
      <c r="M137" s="53">
        <v>7853202</v>
      </c>
      <c r="N137" s="54">
        <f t="shared" si="4"/>
        <v>0.1304798126588165</v>
      </c>
      <c r="O137" s="53">
        <v>76399</v>
      </c>
      <c r="P137" s="53"/>
      <c r="Q137" s="54">
        <f t="shared" si="5"/>
        <v>0.13777341338413968</v>
      </c>
      <c r="R137" s="53">
        <v>2226118</v>
      </c>
      <c r="S137" s="53">
        <v>7466530</v>
      </c>
      <c r="T137" s="53">
        <v>5240412</v>
      </c>
      <c r="U137" s="55">
        <f t="shared" si="6"/>
        <v>0.2981462607128077</v>
      </c>
      <c r="V137" s="53">
        <v>76399</v>
      </c>
      <c r="W137" s="53"/>
      <c r="X137" s="54">
        <f t="shared" si="7"/>
        <v>0.3052550275894152</v>
      </c>
    </row>
    <row r="138" spans="1:24" s="1" customFormat="1" x14ac:dyDescent="0.2">
      <c r="A138">
        <v>174</v>
      </c>
      <c r="B138" t="s">
        <v>383</v>
      </c>
      <c r="C138" t="s">
        <v>96</v>
      </c>
      <c r="D138" t="s">
        <v>384</v>
      </c>
      <c r="E138" t="s">
        <v>385</v>
      </c>
      <c r="F138" s="28" t="s">
        <v>73</v>
      </c>
      <c r="G138" s="52" t="s">
        <v>65</v>
      </c>
      <c r="H138" s="53">
        <v>25</v>
      </c>
      <c r="I138" s="53">
        <v>4</v>
      </c>
      <c r="J138" s="53">
        <v>15</v>
      </c>
      <c r="K138" s="53">
        <v>1672586</v>
      </c>
      <c r="L138" s="53">
        <v>10607565</v>
      </c>
      <c r="M138" s="53">
        <v>8934979</v>
      </c>
      <c r="N138" s="54">
        <f t="shared" ref="N138:N145" si="8">IF(ISERROR((L138-M138)/ L138),"",((L138-M138)/ L138))</f>
        <v>0.15767860013113283</v>
      </c>
      <c r="O138" s="53">
        <v>269604</v>
      </c>
      <c r="P138" s="53"/>
      <c r="Q138" s="54">
        <f t="shared" ref="Q138:Q145" si="9">IF(ISERROR(((L138+O138)-(M138+P138)) / (L138+O138)),"",(((L138+O138)-(M138+P138)) / (L138+O138)))</f>
        <v>0.17855657110779469</v>
      </c>
      <c r="R138" s="53">
        <v>1449740</v>
      </c>
      <c r="S138" s="53">
        <v>8684047</v>
      </c>
      <c r="T138" s="53">
        <v>7234307</v>
      </c>
      <c r="U138" s="55">
        <f t="shared" ref="U138:U145" si="10">IF(ISERROR((S138-T138)/S138),"",((S138-T138)/S138))</f>
        <v>0.16694290116117519</v>
      </c>
      <c r="V138" s="53">
        <v>269604</v>
      </c>
      <c r="W138" s="53"/>
      <c r="X138" s="54">
        <f t="shared" ref="X138:X145" si="11">IF(ISERROR(((S138+V138)-(T138+W138))/(S138+V138)),"",(((S138+V138)-(T138+W138))/(S138+V138)))</f>
        <v>0.19202714066027368</v>
      </c>
    </row>
    <row r="139" spans="1:24" s="1" customFormat="1" x14ac:dyDescent="0.2">
      <c r="A139">
        <v>118</v>
      </c>
      <c r="B139" t="s">
        <v>386</v>
      </c>
      <c r="C139" t="s">
        <v>111</v>
      </c>
      <c r="D139" t="s">
        <v>387</v>
      </c>
      <c r="E139" t="s">
        <v>388</v>
      </c>
      <c r="F139" s="28" t="s">
        <v>64</v>
      </c>
      <c r="G139" s="52" t="s">
        <v>74</v>
      </c>
      <c r="H139" s="53">
        <v>136</v>
      </c>
      <c r="I139" s="53">
        <v>20</v>
      </c>
      <c r="J139" s="53">
        <v>81</v>
      </c>
      <c r="K139" s="53">
        <v>2977948</v>
      </c>
      <c r="L139" s="53">
        <v>235426904</v>
      </c>
      <c r="M139" s="53">
        <v>232448956</v>
      </c>
      <c r="N139" s="54">
        <f t="shared" si="8"/>
        <v>1.2649140558718812E-2</v>
      </c>
      <c r="O139" s="53">
        <v>5997853</v>
      </c>
      <c r="P139" s="53"/>
      <c r="Q139" s="54">
        <f t="shared" si="9"/>
        <v>3.7178461362187477E-2</v>
      </c>
      <c r="R139" s="53">
        <v>16526135</v>
      </c>
      <c r="S139" s="53">
        <v>132171386</v>
      </c>
      <c r="T139" s="53">
        <v>115645251</v>
      </c>
      <c r="U139" s="55">
        <f t="shared" si="10"/>
        <v>0.12503564879012466</v>
      </c>
      <c r="V139" s="53">
        <v>6004887</v>
      </c>
      <c r="W139" s="53"/>
      <c r="X139" s="54">
        <f t="shared" si="11"/>
        <v>0.16305999221733242</v>
      </c>
    </row>
    <row r="140" spans="1:24" s="1" customFormat="1" x14ac:dyDescent="0.2">
      <c r="A140">
        <v>209</v>
      </c>
      <c r="B140" t="s">
        <v>389</v>
      </c>
      <c r="C140" t="s">
        <v>79</v>
      </c>
      <c r="D140" t="s">
        <v>387</v>
      </c>
      <c r="E140" t="s">
        <v>388</v>
      </c>
      <c r="F140" s="28" t="s">
        <v>64</v>
      </c>
      <c r="G140" s="52" t="s">
        <v>74</v>
      </c>
      <c r="H140" s="53">
        <v>16</v>
      </c>
      <c r="I140" s="53">
        <v>0</v>
      </c>
      <c r="J140" s="53">
        <v>10</v>
      </c>
      <c r="K140" s="53"/>
      <c r="L140" s="53"/>
      <c r="M140" s="53"/>
      <c r="N140" s="54" t="str">
        <f t="shared" si="8"/>
        <v/>
      </c>
      <c r="O140" s="53"/>
      <c r="P140" s="53"/>
      <c r="Q140" s="54" t="str">
        <f t="shared" si="9"/>
        <v/>
      </c>
      <c r="R140" s="53">
        <v>0</v>
      </c>
      <c r="S140" s="53">
        <v>6085512</v>
      </c>
      <c r="T140" s="53">
        <v>6085512</v>
      </c>
      <c r="U140" s="55">
        <f t="shared" si="10"/>
        <v>0</v>
      </c>
      <c r="V140" s="53"/>
      <c r="W140" s="53"/>
      <c r="X140" s="54">
        <f t="shared" si="11"/>
        <v>0</v>
      </c>
    </row>
    <row r="141" spans="1:24" s="1" customFormat="1" x14ac:dyDescent="0.2">
      <c r="A141">
        <v>176</v>
      </c>
      <c r="B141" t="s">
        <v>390</v>
      </c>
      <c r="C141" t="s">
        <v>96</v>
      </c>
      <c r="D141" t="s">
        <v>391</v>
      </c>
      <c r="E141" t="s">
        <v>382</v>
      </c>
      <c r="F141" s="28" t="s">
        <v>392</v>
      </c>
      <c r="G141" s="52" t="s">
        <v>65</v>
      </c>
      <c r="H141" s="53">
        <v>18</v>
      </c>
      <c r="I141" s="53">
        <v>6</v>
      </c>
      <c r="J141" s="53">
        <v>18</v>
      </c>
      <c r="K141" s="53">
        <v>1647947</v>
      </c>
      <c r="L141" s="53">
        <v>21903708</v>
      </c>
      <c r="M141" s="53">
        <v>20255761</v>
      </c>
      <c r="N141" s="54">
        <f t="shared" si="8"/>
        <v>7.523598287559348E-2</v>
      </c>
      <c r="O141" s="53">
        <v>1217338</v>
      </c>
      <c r="P141" s="53"/>
      <c r="Q141" s="54">
        <f t="shared" si="9"/>
        <v>0.12392540545094716</v>
      </c>
      <c r="R141" s="53">
        <v>1647947</v>
      </c>
      <c r="S141" s="53">
        <v>21903708</v>
      </c>
      <c r="T141" s="53">
        <v>20255761</v>
      </c>
      <c r="U141" s="55">
        <f t="shared" si="10"/>
        <v>7.523598287559348E-2</v>
      </c>
      <c r="V141" s="53">
        <v>1217338</v>
      </c>
      <c r="W141" s="53"/>
      <c r="X141" s="54">
        <f t="shared" si="11"/>
        <v>0.12392540545094716</v>
      </c>
    </row>
    <row r="142" spans="1:24" s="1" customFormat="1" x14ac:dyDescent="0.2">
      <c r="A142">
        <v>27</v>
      </c>
      <c r="B142" t="s">
        <v>393</v>
      </c>
      <c r="C142" t="s">
        <v>67</v>
      </c>
      <c r="D142" t="s">
        <v>394</v>
      </c>
      <c r="E142" t="s">
        <v>394</v>
      </c>
      <c r="F142" s="28" t="s">
        <v>69</v>
      </c>
      <c r="G142" s="52" t="s">
        <v>74</v>
      </c>
      <c r="H142" s="53">
        <v>49</v>
      </c>
      <c r="I142" s="53">
        <v>8</v>
      </c>
      <c r="J142" s="53">
        <v>49</v>
      </c>
      <c r="K142" s="53">
        <v>3102414</v>
      </c>
      <c r="L142" s="53">
        <v>126209009</v>
      </c>
      <c r="M142" s="53">
        <v>123106595</v>
      </c>
      <c r="N142" s="54">
        <f t="shared" si="8"/>
        <v>2.458155740688844E-2</v>
      </c>
      <c r="O142" s="53">
        <v>1404218</v>
      </c>
      <c r="P142" s="53">
        <v>287969</v>
      </c>
      <c r="Q142" s="54">
        <f t="shared" si="9"/>
        <v>3.305819544865831E-2</v>
      </c>
      <c r="R142" s="53">
        <v>-141603</v>
      </c>
      <c r="S142" s="53">
        <v>111576553</v>
      </c>
      <c r="T142" s="53">
        <v>111718156</v>
      </c>
      <c r="U142" s="55">
        <f t="shared" si="10"/>
        <v>-1.2691107243651808E-3</v>
      </c>
      <c r="V142" s="53">
        <v>2463772</v>
      </c>
      <c r="W142" s="53">
        <v>4642</v>
      </c>
      <c r="X142" s="54">
        <f t="shared" si="11"/>
        <v>2.0321995750187487E-2</v>
      </c>
    </row>
    <row r="143" spans="1:24" s="1" customFormat="1" x14ac:dyDescent="0.2">
      <c r="A143">
        <v>187</v>
      </c>
      <c r="B143" t="s">
        <v>395</v>
      </c>
      <c r="C143" t="s">
        <v>131</v>
      </c>
      <c r="D143" t="s">
        <v>396</v>
      </c>
      <c r="E143" t="s">
        <v>343</v>
      </c>
      <c r="F143" s="28" t="s">
        <v>73</v>
      </c>
      <c r="G143" s="52" t="s">
        <v>74</v>
      </c>
      <c r="H143" s="53">
        <v>86</v>
      </c>
      <c r="I143" s="53">
        <v>28</v>
      </c>
      <c r="J143" s="53">
        <v>86</v>
      </c>
      <c r="K143" s="53">
        <v>-8031499</v>
      </c>
      <c r="L143" s="53">
        <v>182642565</v>
      </c>
      <c r="M143" s="53">
        <v>190674064</v>
      </c>
      <c r="N143" s="54">
        <f t="shared" si="8"/>
        <v>-4.3973862281226725E-2</v>
      </c>
      <c r="O143" s="53">
        <v>71713</v>
      </c>
      <c r="P143" s="53">
        <v>9773</v>
      </c>
      <c r="Q143" s="54">
        <f t="shared" si="9"/>
        <v>-4.3617603874394534E-2</v>
      </c>
      <c r="R143" s="53">
        <v>-8031499</v>
      </c>
      <c r="S143" s="53">
        <v>182642565</v>
      </c>
      <c r="T143" s="53">
        <v>190674064</v>
      </c>
      <c r="U143" s="55">
        <f t="shared" si="10"/>
        <v>-4.3973862281226725E-2</v>
      </c>
      <c r="V143" s="53">
        <v>71713</v>
      </c>
      <c r="W143" s="53">
        <v>9773</v>
      </c>
      <c r="X143" s="54">
        <f t="shared" si="11"/>
        <v>-4.3617603874394534E-2</v>
      </c>
    </row>
    <row r="144" spans="1:24" s="1" customFormat="1" x14ac:dyDescent="0.2">
      <c r="A144">
        <v>177</v>
      </c>
      <c r="B144" t="s">
        <v>397</v>
      </c>
      <c r="C144" t="s">
        <v>96</v>
      </c>
      <c r="D144" t="s">
        <v>398</v>
      </c>
      <c r="E144" t="s">
        <v>399</v>
      </c>
      <c r="F144" s="28" t="s">
        <v>73</v>
      </c>
      <c r="G144" s="52" t="s">
        <v>74</v>
      </c>
      <c r="H144" s="53">
        <v>48</v>
      </c>
      <c r="I144" s="53">
        <v>7</v>
      </c>
      <c r="J144" s="53">
        <v>48</v>
      </c>
      <c r="K144" s="53">
        <v>2169257</v>
      </c>
      <c r="L144" s="53">
        <v>56013275</v>
      </c>
      <c r="M144" s="53">
        <v>53844018</v>
      </c>
      <c r="N144" s="54">
        <f t="shared" si="8"/>
        <v>3.8727551638428566E-2</v>
      </c>
      <c r="O144" s="53">
        <v>87606</v>
      </c>
      <c r="P144" s="53"/>
      <c r="Q144" s="54">
        <f t="shared" si="9"/>
        <v>4.0228655232704816E-2</v>
      </c>
      <c r="R144" s="53">
        <v>3670928</v>
      </c>
      <c r="S144" s="53">
        <v>54650140</v>
      </c>
      <c r="T144" s="53">
        <v>50979212</v>
      </c>
      <c r="U144" s="55">
        <f t="shared" si="10"/>
        <v>6.7171429021041854E-2</v>
      </c>
      <c r="V144" s="53">
        <v>87606</v>
      </c>
      <c r="W144" s="53"/>
      <c r="X144" s="54">
        <f t="shared" si="11"/>
        <v>6.8664391113218287E-2</v>
      </c>
    </row>
    <row r="145" spans="1:24" s="1" customFormat="1" x14ac:dyDescent="0.2">
      <c r="A145">
        <v>186</v>
      </c>
      <c r="B145" t="s">
        <v>400</v>
      </c>
      <c r="C145" t="s">
        <v>131</v>
      </c>
      <c r="D145" t="s">
        <v>401</v>
      </c>
      <c r="E145" t="s">
        <v>402</v>
      </c>
      <c r="F145" s="28" t="s">
        <v>73</v>
      </c>
      <c r="G145" s="52" t="s">
        <v>74</v>
      </c>
      <c r="H145" s="53">
        <v>61</v>
      </c>
      <c r="I145" s="53">
        <v>12</v>
      </c>
      <c r="J145" s="53">
        <v>55</v>
      </c>
      <c r="K145" s="53">
        <v>12171606</v>
      </c>
      <c r="L145" s="53">
        <v>112982174</v>
      </c>
      <c r="M145" s="53">
        <v>100810568</v>
      </c>
      <c r="N145" s="54">
        <f t="shared" si="8"/>
        <v>0.10773032213028579</v>
      </c>
      <c r="O145" s="53">
        <v>436429</v>
      </c>
      <c r="P145" s="53">
        <v>6488</v>
      </c>
      <c r="Q145" s="54">
        <f t="shared" si="9"/>
        <v>0.11110652632531544</v>
      </c>
      <c r="R145" s="53">
        <v>12171606</v>
      </c>
      <c r="S145" s="53">
        <v>112982174</v>
      </c>
      <c r="T145" s="53">
        <v>100810568</v>
      </c>
      <c r="U145" s="55">
        <f t="shared" si="10"/>
        <v>0.10773032213028579</v>
      </c>
      <c r="V145" s="53">
        <v>436429</v>
      </c>
      <c r="W145" s="53">
        <v>6488</v>
      </c>
      <c r="X145" s="54">
        <f t="shared" si="11"/>
        <v>0.11110652632531544</v>
      </c>
    </row>
    <row r="146" spans="1:24" s="1" customFormat="1" x14ac:dyDescent="0.2">
      <c r="A146"/>
      <c r="B146"/>
      <c r="C146"/>
      <c r="D146"/>
      <c r="E146"/>
      <c r="F146" s="28"/>
      <c r="G146" s="52"/>
      <c r="H146" s="53"/>
      <c r="I146" s="53"/>
      <c r="J146" s="53"/>
      <c r="K146" s="53"/>
      <c r="L146" s="53"/>
      <c r="M146" s="53"/>
      <c r="N146" s="54"/>
      <c r="O146" s="53"/>
      <c r="P146" s="53"/>
      <c r="Q146" s="54"/>
      <c r="R146" s="53"/>
      <c r="S146" s="53"/>
      <c r="T146" s="53"/>
      <c r="U146" s="55"/>
      <c r="V146" s="53"/>
      <c r="W146" s="53"/>
      <c r="X146" s="54"/>
    </row>
    <row r="147" spans="1:24" s="1" customFormat="1" hidden="1" x14ac:dyDescent="0.2">
      <c r="A147"/>
      <c r="B147"/>
      <c r="C147"/>
      <c r="D147"/>
      <c r="E147"/>
      <c r="F147" s="28"/>
      <c r="G147" s="52"/>
      <c r="H147" s="53"/>
      <c r="I147" s="53"/>
      <c r="J147" s="53"/>
      <c r="K147" s="53"/>
      <c r="L147" s="53"/>
      <c r="M147" s="53"/>
      <c r="N147" s="54"/>
      <c r="O147" s="53"/>
      <c r="P147" s="53"/>
      <c r="Q147" s="54"/>
      <c r="R147" s="53"/>
      <c r="S147" s="53"/>
      <c r="T147" s="53"/>
      <c r="U147" s="55"/>
      <c r="V147" s="53"/>
      <c r="W147" s="53"/>
      <c r="X147" s="54"/>
    </row>
    <row r="148" spans="1:24" s="1" customFormat="1" hidden="1" x14ac:dyDescent="0.2">
      <c r="A148"/>
      <c r="B148"/>
      <c r="C148"/>
      <c r="D148"/>
      <c r="E148"/>
      <c r="F148" s="28"/>
      <c r="G148" s="52"/>
      <c r="H148" s="53"/>
      <c r="I148" s="53"/>
      <c r="J148" s="53"/>
      <c r="K148" s="53"/>
      <c r="L148" s="53"/>
      <c r="M148" s="53"/>
      <c r="N148" s="54"/>
      <c r="O148" s="53"/>
      <c r="P148" s="53"/>
      <c r="Q148" s="54"/>
      <c r="R148" s="53"/>
      <c r="S148" s="53"/>
      <c r="T148" s="53"/>
      <c r="U148" s="55"/>
      <c r="V148" s="53"/>
      <c r="W148" s="53"/>
      <c r="X148" s="54"/>
    </row>
    <row r="149" spans="1:24" s="1" customFormat="1" hidden="1" x14ac:dyDescent="0.2">
      <c r="A149" s="11"/>
      <c r="B149" s="12"/>
      <c r="C149" s="12"/>
      <c r="D149" s="12"/>
      <c r="E149" s="12"/>
      <c r="F149" s="31"/>
      <c r="G149" s="26"/>
      <c r="H149" s="13"/>
      <c r="J149" s="13"/>
      <c r="K149" s="13"/>
      <c r="L149" s="13"/>
      <c r="M149" s="21"/>
      <c r="N149" s="19"/>
      <c r="O149" s="13"/>
      <c r="P149" s="20"/>
      <c r="Q149" s="19"/>
      <c r="R149" s="13"/>
      <c r="S149" s="13"/>
      <c r="T149" s="23"/>
      <c r="U149" s="19"/>
      <c r="V149" s="13"/>
      <c r="W149" s="23"/>
      <c r="X149" s="18"/>
    </row>
    <row r="150" spans="1:24" s="1" customFormat="1" x14ac:dyDescent="0.2">
      <c r="A150" s="11"/>
      <c r="B150" s="50" t="s">
        <v>408</v>
      </c>
      <c r="C150" s="12"/>
      <c r="D150" s="12"/>
      <c r="E150" s="12"/>
      <c r="F150" s="31"/>
      <c r="G150" s="26"/>
      <c r="H150" s="13"/>
      <c r="J150" s="13"/>
      <c r="K150" s="13"/>
      <c r="L150" s="13"/>
      <c r="M150" s="21"/>
      <c r="N150" s="18"/>
      <c r="O150" s="15"/>
      <c r="P150" s="20"/>
      <c r="Q150" s="19"/>
      <c r="R150" s="13"/>
      <c r="S150" s="13"/>
      <c r="T150" s="23"/>
      <c r="U150" s="19"/>
      <c r="V150" s="13"/>
      <c r="W150" s="23"/>
      <c r="X150" s="18"/>
    </row>
    <row r="151" spans="1:24" s="1" customFormat="1" x14ac:dyDescent="0.2">
      <c r="A151" s="11"/>
      <c r="B151" s="51" t="s">
        <v>409</v>
      </c>
      <c r="C151" s="12"/>
      <c r="D151" s="12"/>
      <c r="E151" s="12"/>
      <c r="F151" s="31"/>
      <c r="G151" s="26"/>
      <c r="H151" s="13"/>
      <c r="J151" s="13"/>
      <c r="K151" s="13"/>
      <c r="L151" s="13"/>
      <c r="M151" s="21"/>
      <c r="N151" s="18"/>
      <c r="O151" s="15"/>
      <c r="P151" s="20"/>
      <c r="Q151" s="19"/>
      <c r="R151" s="13"/>
      <c r="S151" s="13"/>
      <c r="T151" s="23"/>
      <c r="U151" s="19"/>
      <c r="V151" s="13"/>
      <c r="W151" s="23"/>
      <c r="X151" s="18"/>
    </row>
    <row r="152" spans="1:24" s="1" customFormat="1" x14ac:dyDescent="0.2">
      <c r="A152" s="11"/>
      <c r="B152" s="51" t="s">
        <v>410</v>
      </c>
      <c r="C152" s="12"/>
      <c r="D152" s="12"/>
      <c r="E152" s="12"/>
      <c r="F152" s="31"/>
      <c r="G152" s="26"/>
      <c r="H152" s="13"/>
      <c r="J152" s="13"/>
      <c r="K152" s="13"/>
      <c r="L152" s="13"/>
      <c r="M152" s="21"/>
      <c r="N152" s="18"/>
      <c r="O152" s="15"/>
      <c r="P152" s="20"/>
      <c r="Q152" s="13"/>
      <c r="R152" s="13"/>
      <c r="S152" s="13"/>
      <c r="T152" s="23"/>
      <c r="U152" s="13"/>
      <c r="V152" s="13"/>
      <c r="W152" s="23"/>
      <c r="X152" s="18"/>
    </row>
    <row r="153" spans="1:24" s="1" customFormat="1" x14ac:dyDescent="0.2">
      <c r="A153" s="16"/>
      <c r="B153" s="51" t="s">
        <v>411</v>
      </c>
      <c r="F153" s="29"/>
      <c r="G153" s="27"/>
      <c r="H153" s="15"/>
      <c r="J153" s="15"/>
      <c r="K153" s="15"/>
      <c r="L153" s="15"/>
      <c r="M153" s="21"/>
      <c r="N153" s="18"/>
      <c r="O153" s="17"/>
      <c r="P153" s="20"/>
      <c r="Q153" s="17"/>
      <c r="R153" s="17"/>
      <c r="S153" s="17"/>
      <c r="T153" s="23"/>
      <c r="U153" s="15"/>
      <c r="V153" s="15"/>
      <c r="W153" s="23"/>
      <c r="X153" s="18"/>
    </row>
    <row r="154" spans="1:24" s="1" customFormat="1" x14ac:dyDescent="0.2">
      <c r="A154" s="32"/>
      <c r="F154" s="29"/>
      <c r="G154" s="27"/>
      <c r="H154" s="15"/>
      <c r="J154" s="15"/>
      <c r="K154" s="15"/>
      <c r="L154" s="15"/>
      <c r="M154" s="21"/>
      <c r="N154" s="18"/>
      <c r="O154" s="17"/>
      <c r="P154" s="20"/>
      <c r="T154" s="23"/>
      <c r="W154" s="14"/>
      <c r="X154" s="18"/>
    </row>
    <row r="155" spans="1:24" s="1" customFormat="1" ht="14.25" x14ac:dyDescent="0.2">
      <c r="B155" s="49" t="s">
        <v>45</v>
      </c>
      <c r="F155" s="29"/>
      <c r="G155" s="27"/>
      <c r="H155" s="15"/>
      <c r="J155" s="15"/>
      <c r="K155" s="15"/>
      <c r="L155" s="15"/>
      <c r="M155" s="22"/>
      <c r="N155" s="18"/>
      <c r="O155" s="17"/>
      <c r="P155" s="15"/>
      <c r="X155" s="18"/>
    </row>
    <row r="156" spans="1:24" ht="14.25" x14ac:dyDescent="0.2">
      <c r="B156" s="49" t="s">
        <v>46</v>
      </c>
      <c r="H156" s="2"/>
      <c r="N156" s="5"/>
      <c r="O156" s="5"/>
      <c r="X156" s="46"/>
    </row>
    <row r="157" spans="1:24" ht="14.25" x14ac:dyDescent="0.2">
      <c r="B157" s="49" t="s">
        <v>47</v>
      </c>
      <c r="H157" s="2"/>
      <c r="N157" s="5"/>
      <c r="O157" s="5"/>
      <c r="X157" s="46"/>
    </row>
    <row r="158" spans="1:24" ht="14.25" x14ac:dyDescent="0.2">
      <c r="B158" s="49" t="s">
        <v>48</v>
      </c>
      <c r="H158" s="2"/>
      <c r="N158" s="5"/>
      <c r="O158" s="5"/>
      <c r="X158" s="46"/>
    </row>
    <row r="159" spans="1:24" ht="14.25" x14ac:dyDescent="0.2">
      <c r="B159" s="49" t="s">
        <v>49</v>
      </c>
      <c r="H159" s="2"/>
      <c r="N159" s="5"/>
      <c r="O159" s="5"/>
      <c r="X159" s="46"/>
    </row>
    <row r="160" spans="1:24" ht="14.25" x14ac:dyDescent="0.2">
      <c r="B160" s="49" t="s">
        <v>50</v>
      </c>
      <c r="H160" s="2"/>
      <c r="N160" s="5"/>
      <c r="O160" s="5"/>
      <c r="X160" s="46"/>
    </row>
    <row r="161" spans="2:24" ht="14.25" x14ac:dyDescent="0.2">
      <c r="B161" s="49" t="s">
        <v>51</v>
      </c>
      <c r="H161" s="2"/>
      <c r="N161" s="5"/>
      <c r="O161" s="5"/>
      <c r="X161" s="46"/>
    </row>
    <row r="162" spans="2:24" ht="14.25" x14ac:dyDescent="0.2">
      <c r="B162" s="49" t="s">
        <v>52</v>
      </c>
      <c r="H162" s="2"/>
      <c r="N162" s="5"/>
      <c r="O162" s="5"/>
      <c r="X162" s="46"/>
    </row>
    <row r="163" spans="2:24" ht="14.25" x14ac:dyDescent="0.2">
      <c r="B163" s="49" t="s">
        <v>53</v>
      </c>
      <c r="H163" s="2"/>
      <c r="N163" s="5"/>
      <c r="O163" s="5"/>
      <c r="X163" s="46"/>
    </row>
    <row r="164" spans="2:24" ht="14.25" x14ac:dyDescent="0.2">
      <c r="B164" s="49" t="s">
        <v>54</v>
      </c>
      <c r="H164" s="2"/>
      <c r="N164" s="5"/>
      <c r="O164" s="5"/>
      <c r="X164" s="46"/>
    </row>
    <row r="165" spans="2:24" ht="14.25" x14ac:dyDescent="0.2">
      <c r="B165" s="49" t="s">
        <v>55</v>
      </c>
      <c r="H165" s="2"/>
      <c r="N165" s="5"/>
      <c r="O165" s="5"/>
      <c r="X165" s="46"/>
    </row>
    <row r="166" spans="2:24" hidden="1" x14ac:dyDescent="0.2">
      <c r="H166" s="2"/>
      <c r="N166" s="5"/>
      <c r="O166" s="5"/>
      <c r="X166" s="46"/>
    </row>
    <row r="167" spans="2:24" hidden="1" x14ac:dyDescent="0.2">
      <c r="N167" s="5"/>
      <c r="O167" s="5"/>
      <c r="X167" s="46"/>
    </row>
    <row r="168" spans="2:24" hidden="1" x14ac:dyDescent="0.2">
      <c r="N168" s="5"/>
      <c r="O168" s="5"/>
      <c r="X168" s="46"/>
    </row>
    <row r="169" spans="2:24" hidden="1" x14ac:dyDescent="0.2">
      <c r="N169" s="5"/>
      <c r="O169" s="5"/>
      <c r="X169" s="46"/>
    </row>
    <row r="170" spans="2:24" hidden="1" x14ac:dyDescent="0.2">
      <c r="N170" s="5"/>
      <c r="O170" s="5"/>
      <c r="X170" s="46"/>
    </row>
    <row r="171" spans="2:24" hidden="1" x14ac:dyDescent="0.2">
      <c r="N171" s="5"/>
      <c r="O171" s="5"/>
      <c r="X171" s="46"/>
    </row>
    <row r="172" spans="2:24" hidden="1" x14ac:dyDescent="0.2">
      <c r="N172" s="5"/>
      <c r="O172" s="5"/>
      <c r="X172" s="46"/>
    </row>
  </sheetData>
  <mergeCells count="2">
    <mergeCell ref="K6:Q6"/>
    <mergeCell ref="R6:X6"/>
  </mergeCells>
  <phoneticPr fontId="0" type="noConversion"/>
  <printOptions horizontalCentered="1" gridLines="1"/>
  <pageMargins left="0.5" right="0.5" top="0.75" bottom="0.75" header="0.5" footer="0.5"/>
  <pageSetup paperSize="5" scale="49" fitToHeight="3" orientation="landscape" r:id="rId1"/>
  <headerFooter>
    <oddFooter>&amp;Lhttps://www.health.state.mn.us/data/economics/hccis/index.html
health.hccis@state.mn.us&amp;C&amp;P of &amp;N&amp;RHealth Care Cost Information System (HCCIS)
Minnesota Department of Health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operating and profit margins</vt:lpstr>
      <vt:lpstr>'operating and profit margins'!Print_Area</vt:lpstr>
      <vt:lpstr>'operating and profit margins'!Print_Titles</vt:lpstr>
      <vt:lpstr>TitleRegion1.B1.X165.1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Institution and Hospital Margin Data</dc:title>
  <dc:creator>Minnesota Department of Health HEP HCCIS</dc:creator>
  <cp:lastModifiedBy>Foster, Morgan (MDH)</cp:lastModifiedBy>
  <cp:lastPrinted>2015-12-16T15:24:14Z</cp:lastPrinted>
  <dcterms:created xsi:type="dcterms:W3CDTF">2004-09-24T18:26:24Z</dcterms:created>
  <dcterms:modified xsi:type="dcterms:W3CDTF">2025-01-28T15:37:41Z</dcterms:modified>
</cp:coreProperties>
</file>