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data\economics\hccis\docs\"/>
    </mc:Choice>
  </mc:AlternateContent>
  <xr:revisionPtr revIDLastSave="0" documentId="13_ncr:1_{B8ABA98E-0993-48BF-8C2D-B0DD1065B677}" xr6:coauthVersionLast="47" xr6:coauthVersionMax="47" xr10:uidLastSave="{00000000-0000-0000-0000-000000000000}"/>
  <bookViews>
    <workbookView xWindow="1380" yWindow="1380" windowWidth="19200" windowHeight="14760" xr2:uid="{00000000-000D-0000-FFFF-FFFF00000000}"/>
  </bookViews>
  <sheets>
    <sheet name="operating and profit margins" sheetId="2" r:id="rId1"/>
  </sheets>
  <definedNames>
    <definedName name="_xlnm.Print_Area" localSheetId="0">'operating and profit margins'!$B$1:$X$162</definedName>
    <definedName name="_xlnm.Print_Titles" localSheetId="0">'operating and profit margins'!$1:$8</definedName>
    <definedName name="TitleRegion1.B1.X162.1">'operating and profit margins'!$A$1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2" l="1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X9" i="2"/>
  <c r="N9" i="2" l="1"/>
</calcChain>
</file>

<file path=xl/sharedStrings.xml><?xml version="1.0" encoding="utf-8"?>
<sst xmlns="http://schemas.openxmlformats.org/spreadsheetml/2006/main" count="883" uniqueCount="415">
  <si>
    <t>Hospital ID</t>
  </si>
  <si>
    <t>Hospital Name</t>
  </si>
  <si>
    <t>Hospital City</t>
  </si>
  <si>
    <t>(# 0700)</t>
  </si>
  <si>
    <t>(# 0780)</t>
  </si>
  <si>
    <t>(# 0790)</t>
  </si>
  <si>
    <t>(# 0820)</t>
  </si>
  <si>
    <t>(# 0830)</t>
  </si>
  <si>
    <t>(# 0200)</t>
  </si>
  <si>
    <t>(# 0250)</t>
  </si>
  <si>
    <t>(# 0260)</t>
  </si>
  <si>
    <t>(# 0320)</t>
  </si>
  <si>
    <t>(# 0330)</t>
  </si>
  <si>
    <t>Institution</t>
  </si>
  <si>
    <t>Hospital</t>
  </si>
  <si>
    <t>(# 4504)</t>
  </si>
  <si>
    <t>Hospital County</t>
  </si>
  <si>
    <t>Report Year End Date</t>
  </si>
  <si>
    <t>(#4531)</t>
  </si>
  <si>
    <t>(#7082)</t>
  </si>
  <si>
    <t>Affiliation</t>
  </si>
  <si>
    <t>Hide Row and Column</t>
  </si>
  <si>
    <t>HIDE</t>
  </si>
  <si>
    <t>Health Economics Program</t>
  </si>
  <si>
    <t>COLUMN</t>
  </si>
  <si>
    <t>Minnesota Department of Health</t>
  </si>
  <si>
    <t>Institution and Hospital Margin Data</t>
  </si>
  <si>
    <r>
      <t>CAH</t>
    </r>
    <r>
      <rPr>
        <b/>
        <vertAlign val="superscript"/>
        <sz val="10"/>
        <rFont val="Arial"/>
        <family val="2"/>
      </rPr>
      <t>1</t>
    </r>
  </si>
  <si>
    <r>
      <t>Licensed Beds</t>
    </r>
    <r>
      <rPr>
        <b/>
        <vertAlign val="superscript"/>
        <sz val="10"/>
        <rFont val="Arial"/>
        <family val="2"/>
      </rPr>
      <t>2</t>
    </r>
  </si>
  <si>
    <r>
      <t>Licensed Bassinets</t>
    </r>
    <r>
      <rPr>
        <b/>
        <vertAlign val="superscript"/>
        <sz val="10"/>
        <rFont val="Arial"/>
        <family val="2"/>
      </rPr>
      <t>3</t>
    </r>
  </si>
  <si>
    <r>
      <t>Available Beds</t>
    </r>
    <r>
      <rPr>
        <b/>
        <vertAlign val="superscript"/>
        <sz val="10"/>
        <rFont val="Arial"/>
        <family val="2"/>
      </rPr>
      <t>4</t>
    </r>
  </si>
  <si>
    <r>
      <t>Income/(Loss) from Operations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 xml:space="preserve"> (Institution)</t>
    </r>
  </si>
  <si>
    <r>
      <t>Total Operating Revenue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(Institution)</t>
    </r>
  </si>
  <si>
    <r>
      <t>Total Operating Expenses</t>
    </r>
    <r>
      <rPr>
        <b/>
        <vertAlign val="superscript"/>
        <sz val="10"/>
        <rFont val="Arial"/>
        <family val="2"/>
      </rPr>
      <t>7*</t>
    </r>
    <r>
      <rPr>
        <b/>
        <sz val="10"/>
        <rFont val="Arial"/>
        <family val="2"/>
      </rPr>
      <t xml:space="preserve"> (Institution)</t>
    </r>
  </si>
  <si>
    <r>
      <t>Operating Margin</t>
    </r>
    <r>
      <rPr>
        <b/>
        <vertAlign val="superscript"/>
        <sz val="10"/>
        <rFont val="Arial"/>
        <family val="2"/>
      </rPr>
      <t>8</t>
    </r>
    <r>
      <rPr>
        <b/>
        <sz val="10"/>
        <rFont val="Arial"/>
        <family val="2"/>
      </rPr>
      <t xml:space="preserve"> (Institution)</t>
    </r>
  </si>
  <si>
    <r>
      <t>Total Non-Operating Revenue</t>
    </r>
    <r>
      <rPr>
        <b/>
        <vertAlign val="superscript"/>
        <sz val="10"/>
        <rFont val="Arial"/>
        <family val="2"/>
      </rPr>
      <t>9</t>
    </r>
    <r>
      <rPr>
        <b/>
        <sz val="10"/>
        <rFont val="Arial"/>
        <family val="2"/>
      </rPr>
      <t xml:space="preserve"> (Institution)</t>
    </r>
  </si>
  <si>
    <r>
      <t>Total Non-Operating Expenses</t>
    </r>
    <r>
      <rPr>
        <b/>
        <vertAlign val="super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(Institution)</t>
    </r>
  </si>
  <si>
    <r>
      <t>Profit Margin</t>
    </r>
    <r>
      <rPr>
        <b/>
        <vertAlign val="superscript"/>
        <sz val="10"/>
        <rFont val="Arial"/>
        <family val="2"/>
      </rPr>
      <t>11</t>
    </r>
    <r>
      <rPr>
        <b/>
        <sz val="10"/>
        <rFont val="Arial"/>
        <family val="2"/>
      </rPr>
      <t xml:space="preserve"> (Institution)</t>
    </r>
  </si>
  <si>
    <r>
      <t>Income / (Loss) From Hospital Operations</t>
    </r>
    <r>
      <rPr>
        <b/>
        <vertAlign val="superscript"/>
        <sz val="10"/>
        <rFont val="Arial"/>
        <family val="2"/>
      </rPr>
      <t>5</t>
    </r>
  </si>
  <si>
    <r>
      <t>Total Operating Revenue</t>
    </r>
    <r>
      <rPr>
        <b/>
        <vertAlign val="superscript"/>
        <sz val="10"/>
        <rFont val="Arial"/>
        <family val="2"/>
      </rPr>
      <t>6</t>
    </r>
  </si>
  <si>
    <r>
      <t>Total Operating Expenses</t>
    </r>
    <r>
      <rPr>
        <b/>
        <vertAlign val="superscript"/>
        <sz val="10"/>
        <rFont val="Arial"/>
        <family val="2"/>
      </rPr>
      <t>7*</t>
    </r>
  </si>
  <si>
    <r>
      <t>Operating Margin</t>
    </r>
    <r>
      <rPr>
        <b/>
        <vertAlign val="superscript"/>
        <sz val="10"/>
        <rFont val="Arial"/>
        <family val="2"/>
      </rPr>
      <t>8</t>
    </r>
  </si>
  <si>
    <r>
      <t>Total Non-Operating Revenue</t>
    </r>
    <r>
      <rPr>
        <b/>
        <vertAlign val="superscript"/>
        <sz val="10"/>
        <rFont val="Arial"/>
        <family val="2"/>
      </rPr>
      <t>9</t>
    </r>
  </si>
  <si>
    <r>
      <t>Total Non-Operating Expenses</t>
    </r>
    <r>
      <rPr>
        <b/>
        <vertAlign val="superscript"/>
        <sz val="10"/>
        <rFont val="Arial"/>
        <family val="2"/>
      </rPr>
      <t>10</t>
    </r>
  </si>
  <si>
    <r>
      <t>Profit Margin</t>
    </r>
    <r>
      <rPr>
        <b/>
        <vertAlign val="superscript"/>
        <sz val="10"/>
        <rFont val="Arial"/>
        <family val="2"/>
      </rPr>
      <t>11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</si>
  <si>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Critical Access Hospital (CAH) is a Federal designation for small, rural hospitals that meet a specific criteria.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</si>
  <si>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The number of beds licensed by the Department of Health, under Minnesota Statutes, sections 144.50 to 144.58.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</si>
  <si>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The number of bassinets licensed by the Department of Health, under Minnesota Statutes, sections 144.50 to 144.58.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</si>
  <si>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Available Beds are the number of acute care beds that are immediately available for use or could be brought online within a short period of time.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</si>
  <si>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Total operating revenue less total operating expenses.</t>
    </r>
  </si>
  <si>
    <r>
      <rPr>
        <vertAlign val="superscript"/>
        <sz val="10"/>
        <rFont val="Arial"/>
        <family val="2"/>
      </rPr>
      <t xml:space="preserve">6 </t>
    </r>
    <r>
      <rPr>
        <sz val="10"/>
        <rFont val="Arial"/>
        <family val="2"/>
      </rPr>
      <t>The sum of net patient revenue and total other operating revenue.</t>
    </r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</si>
  <si>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 xml:space="preserve"> Total cost incurred to maintain and develop the operation of the facility. FASB Accounting Rules change: Effective 2013 Provision for Bad Debt is an Adjustment (negative number) not a Natural Expense (positive number)</t>
    </r>
  </si>
  <si>
    <r>
      <rPr>
        <vertAlign val="superscript"/>
        <sz val="10"/>
        <rFont val="Arial"/>
        <family val="2"/>
      </rPr>
      <t>8</t>
    </r>
    <r>
      <rPr>
        <sz val="10"/>
        <rFont val="Arial"/>
        <family val="2"/>
      </rPr>
      <t xml:space="preserve"> Operating income (excess operating revenue over operating expenses) as a percent of operating revenue</t>
    </r>
  </si>
  <si>
    <r>
      <rPr>
        <vertAlign val="superscript"/>
        <sz val="10"/>
        <rFont val="Arial"/>
        <family val="2"/>
      </rPr>
      <t>9</t>
    </r>
    <r>
      <rPr>
        <sz val="10"/>
        <rFont val="Arial"/>
        <family val="2"/>
      </rPr>
      <t xml:space="preserve"> Revenue received that is unrelated to hospital operations, such as investments or public funding.</t>
    </r>
  </si>
  <si>
    <r>
      <rPr>
        <vertAlign val="superscript"/>
        <sz val="10"/>
        <rFont val="Arial"/>
        <family val="2"/>
      </rPr>
      <t>10</t>
    </r>
    <r>
      <rPr>
        <sz val="10"/>
        <rFont val="Arial"/>
        <family val="2"/>
      </rPr>
      <t xml:space="preserve"> Costs of disposal of assets, investments or other losses unrelated to hospital operations.</t>
    </r>
  </si>
  <si>
    <r>
      <rPr>
        <vertAlign val="superscript"/>
        <sz val="10"/>
        <rFont val="Arial"/>
        <family val="2"/>
      </rPr>
      <t>11</t>
    </r>
    <r>
      <rPr>
        <sz val="10"/>
        <rFont val="Arial"/>
        <family val="2"/>
      </rPr>
      <t xml:space="preserve"> Net income (excess revenue over expenses) as a percent of revenue</t>
    </r>
  </si>
  <si>
    <t>*United Hospital in St. Paul includes all data from the hospitals previously under separate licenses (2021 and prior) as United Hospital - St. Paul and Regina Hospital - Hastings.</t>
  </si>
  <si>
    <t xml:space="preserve">**Mercy Hospital in Coon Rapids includes all data from the hospitals previously under separate licenses (2016 and prior) as Mercy Hospital - Coon Rapids and Unity Hospital - Fridley. </t>
  </si>
  <si>
    <t>*****Children's Health Care dba Children's Hospitals and Clinics of Minnesota includes all data from the hospitals previously under separate licenses (2010 and prior) as Children's Health Care - St. Paul and Children's Health Care - Minneapolis.</t>
  </si>
  <si>
    <t>****Mayo Clinic Hospital - Rochester includes all data from the hospitals previously under separate licenses (2013 and prior) as Mayo Clinic Methodist Hospital and Saint Marys Hospital.</t>
  </si>
  <si>
    <t>***Mayo Clinic Health System - Albert Lea includes all data from the hospitals previously under separate licenses (2014 and prior) as Mayo Clinic Health System - Albert Lea and Mayo Clinic Health System - Austin.</t>
  </si>
  <si>
    <t>Essentia Health Ada</t>
  </si>
  <si>
    <t>Essentia Health</t>
  </si>
  <si>
    <t>Ada</t>
  </si>
  <si>
    <t>Norman</t>
  </si>
  <si>
    <t>06/30/2022</t>
  </si>
  <si>
    <t>Yes</t>
  </si>
  <si>
    <t>Riverwood Healthcare Center</t>
  </si>
  <si>
    <t>No Affiliation</t>
  </si>
  <si>
    <t>Aitkin</t>
  </si>
  <si>
    <t>09/30/2022</t>
  </si>
  <si>
    <t>Mayo Clinic</t>
  </si>
  <si>
    <t>Albert Lea</t>
  </si>
  <si>
    <t>Freeborn</t>
  </si>
  <si>
    <t>12/31/2022</t>
  </si>
  <si>
    <t>No</t>
  </si>
  <si>
    <t>Alomere Health</t>
  </si>
  <si>
    <t>Alexandria</t>
  </si>
  <si>
    <t>Douglas</t>
  </si>
  <si>
    <t>Community Behavioral Health Hospital-Alexandria</t>
  </si>
  <si>
    <t>Dept of Human Services, State of MN</t>
  </si>
  <si>
    <t>Community Behavioral Health Hospital - Annandale</t>
  </si>
  <si>
    <t>Annandale</t>
  </si>
  <si>
    <t>Wright</t>
  </si>
  <si>
    <t>Anoka Metro Regional Treatment Center</t>
  </si>
  <si>
    <t>Anoka</t>
  </si>
  <si>
    <t>Appleton Area Health</t>
  </si>
  <si>
    <t>Appleton</t>
  </si>
  <si>
    <t>Swift</t>
  </si>
  <si>
    <t>Ridgeview Sibley Medical Center</t>
  </si>
  <si>
    <t>Ridgeview Medical Center</t>
  </si>
  <si>
    <t>Arlington</t>
  </si>
  <si>
    <t>Sibley</t>
  </si>
  <si>
    <t>Essentia Health Northern Pines</t>
  </si>
  <si>
    <t>Aurora</t>
  </si>
  <si>
    <t>St. Louis</t>
  </si>
  <si>
    <t>Sanford Bagley Medical Center</t>
  </si>
  <si>
    <t>Sanford Health</t>
  </si>
  <si>
    <t>Bagley</t>
  </si>
  <si>
    <t>Clearwater</t>
  </si>
  <si>
    <t>CHI LakeWood Health</t>
  </si>
  <si>
    <t>Catholic Health Initiatives</t>
  </si>
  <si>
    <t>Baudette</t>
  </si>
  <si>
    <t>Lake Of The Woods</t>
  </si>
  <si>
    <t>Community Behavioral Health Hospital - Baxter</t>
  </si>
  <si>
    <t>Baxter</t>
  </si>
  <si>
    <t>Crow Wing</t>
  </si>
  <si>
    <t>Community Behavioral Health Hospital - Bemidji</t>
  </si>
  <si>
    <t>Bemidji</t>
  </si>
  <si>
    <t>Beltrami</t>
  </si>
  <si>
    <t>Sanford Bemidji Medical Center</t>
  </si>
  <si>
    <t>Swift County-Benson Health Services</t>
  </si>
  <si>
    <t>CentraCare Health System</t>
  </si>
  <si>
    <t>Benson</t>
  </si>
  <si>
    <t>Bigfork Valley Hospital</t>
  </si>
  <si>
    <t>Bigfork</t>
  </si>
  <si>
    <t>Itasca</t>
  </si>
  <si>
    <t>United Hospital District</t>
  </si>
  <si>
    <t>Blue Earth</t>
  </si>
  <si>
    <t>Faribault</t>
  </si>
  <si>
    <t>Essentia Health-St. Joseph's Medical Center</t>
  </si>
  <si>
    <t>Brainerd</t>
  </si>
  <si>
    <t>CHI St. Francis Health</t>
  </si>
  <si>
    <t>Breckenridge</t>
  </si>
  <si>
    <t>Wilkin</t>
  </si>
  <si>
    <t>PrairieCare</t>
  </si>
  <si>
    <t>Brooklyn Park</t>
  </si>
  <si>
    <t>Hennepin</t>
  </si>
  <si>
    <t>Buffalo Hospital</t>
  </si>
  <si>
    <t>Allina Health System</t>
  </si>
  <si>
    <t>Buffalo</t>
  </si>
  <si>
    <t>M Health Fairview Ridges Hospital</t>
  </si>
  <si>
    <t>M Health Fairview</t>
  </si>
  <si>
    <t>Burnsville</t>
  </si>
  <si>
    <t>Dakota</t>
  </si>
  <si>
    <t>Cambridge Medical Center</t>
  </si>
  <si>
    <t>Cambridge</t>
  </si>
  <si>
    <t>Isanti</t>
  </si>
  <si>
    <t>Sanford Canby Medical Center</t>
  </si>
  <si>
    <t>Canby</t>
  </si>
  <si>
    <t>Yellow Medicine</t>
  </si>
  <si>
    <t>Mayo Clinic Health System in Cannon Falls</t>
  </si>
  <si>
    <t>Cannon Falls</t>
  </si>
  <si>
    <t>Goodhue</t>
  </si>
  <si>
    <t>Community Memorial Hospital</t>
  </si>
  <si>
    <t>Cloquet</t>
  </si>
  <si>
    <t>Carlton</t>
  </si>
  <si>
    <t>Cook Hospital &amp; Care Center</t>
  </si>
  <si>
    <t>Cook</t>
  </si>
  <si>
    <t>Coon Rapids</t>
  </si>
  <si>
    <t>RiverView Health</t>
  </si>
  <si>
    <t>Crookston</t>
  </si>
  <si>
    <t>Polk</t>
  </si>
  <si>
    <t>Cuyuna Regional Medical Center</t>
  </si>
  <si>
    <t>Crosby</t>
  </si>
  <si>
    <t>03/31/2022</t>
  </si>
  <si>
    <t>Johnson Memorial Health Services</t>
  </si>
  <si>
    <t>Dawson</t>
  </si>
  <si>
    <t>Lac Qui Parle</t>
  </si>
  <si>
    <t>Essentia Health - Deer River</t>
  </si>
  <si>
    <t>Deer River</t>
  </si>
  <si>
    <t>St. Mary's Regional Health Center</t>
  </si>
  <si>
    <t>Detroit Lakes</t>
  </si>
  <si>
    <t>Becker</t>
  </si>
  <si>
    <t>Essentia Health Duluth</t>
  </si>
  <si>
    <t>Duluth</t>
  </si>
  <si>
    <t>Essentia Health St. Mary's Medical Center</t>
  </si>
  <si>
    <t>St. Luke's Hospital</t>
  </si>
  <si>
    <t>St. Luke's Hospital, Duluth</t>
  </si>
  <si>
    <t>M Health Fairview Southdale Hospital</t>
  </si>
  <si>
    <t>Edina</t>
  </si>
  <si>
    <t>Prairie Ridge Hospital and Health Services</t>
  </si>
  <si>
    <t>Lake Region Healthcare - Fergus Falls</t>
  </si>
  <si>
    <t>Elbow Lake</t>
  </si>
  <si>
    <t>Grant</t>
  </si>
  <si>
    <t>Ely-Bloomenson Community Hospital</t>
  </si>
  <si>
    <t>Ely</t>
  </si>
  <si>
    <t>Mayo Clinic Health System in Fairmont</t>
  </si>
  <si>
    <t>Fairmont</t>
  </si>
  <si>
    <t>Martin</t>
  </si>
  <si>
    <t>Allina Health Faribault Medical Center</t>
  </si>
  <si>
    <t>Rice</t>
  </si>
  <si>
    <t>Community Behavioral Health Hospital - Fergus Falls</t>
  </si>
  <si>
    <t>Fergus Falls</t>
  </si>
  <si>
    <t>Otter Tail</t>
  </si>
  <si>
    <t>Lake Region Healthcare</t>
  </si>
  <si>
    <t>Essentia Health - Fosston</t>
  </si>
  <si>
    <t>Fosston</t>
  </si>
  <si>
    <t>Glencoe Regional Health</t>
  </si>
  <si>
    <t>Park Nicollet Health Services</t>
  </si>
  <si>
    <t>Glencoe</t>
  </si>
  <si>
    <t>Mcleod</t>
  </si>
  <si>
    <t>Glacial Ridge Health System</t>
  </si>
  <si>
    <t>Glenwood</t>
  </si>
  <si>
    <t>Pope</t>
  </si>
  <si>
    <t>Regency Hospital of Minneapolis</t>
  </si>
  <si>
    <t>Select Medical Corporation</t>
  </si>
  <si>
    <t>Golden Valley</t>
  </si>
  <si>
    <t>Essentia Health - Graceville</t>
  </si>
  <si>
    <t>Graceville</t>
  </si>
  <si>
    <t>Big Stone</t>
  </si>
  <si>
    <t>North Shore Health</t>
  </si>
  <si>
    <t>Grand Marais</t>
  </si>
  <si>
    <t>Grand Itasca Clinic and Hospital</t>
  </si>
  <si>
    <t>Grand Rapids</t>
  </si>
  <si>
    <t>Avera Granite Falls</t>
  </si>
  <si>
    <t>Avera Health</t>
  </si>
  <si>
    <t>Granite Falls</t>
  </si>
  <si>
    <t>Kittson Memorial Healthcare Center</t>
  </si>
  <si>
    <t>Hallock</t>
  </si>
  <si>
    <t>Kittson</t>
  </si>
  <si>
    <t>Hendricks Community Hospital Association</t>
  </si>
  <si>
    <t>Hendricks</t>
  </si>
  <si>
    <t>Lincoln</t>
  </si>
  <si>
    <t>Fairview Range</t>
  </si>
  <si>
    <t>Hibbing</t>
  </si>
  <si>
    <t>Hutchinson Health</t>
  </si>
  <si>
    <t>HealthPartners, Inc.</t>
  </si>
  <si>
    <t>Hutchinson</t>
  </si>
  <si>
    <t>Rainy Lake Medical Center</t>
  </si>
  <si>
    <t>International Falls</t>
  </si>
  <si>
    <t>Koochiching</t>
  </si>
  <si>
    <t>Sanford Jackson Medical Center</t>
  </si>
  <si>
    <t>Jackson</t>
  </si>
  <si>
    <t>Mayo Clinic Health System in Lake City</t>
  </si>
  <si>
    <t>Lake City</t>
  </si>
  <si>
    <t>Ridgeview Le Sueur Medical Center</t>
  </si>
  <si>
    <t>Le Sueur</t>
  </si>
  <si>
    <t>Meeker Memorial Hospital</t>
  </si>
  <si>
    <t>Litchfield</t>
  </si>
  <si>
    <t>Meeker</t>
  </si>
  <si>
    <t>CHI St. Gabriel's Health</t>
  </si>
  <si>
    <t>Little Falls</t>
  </si>
  <si>
    <t>Morrison</t>
  </si>
  <si>
    <t>CentraCare Health System - Long Prairie</t>
  </si>
  <si>
    <t>Long Prairie</t>
  </si>
  <si>
    <t>Todd</t>
  </si>
  <si>
    <t>Sanford Luverne Medical Center</t>
  </si>
  <si>
    <t>Luverne</t>
  </si>
  <si>
    <t>Rock</t>
  </si>
  <si>
    <t>Madelia Health</t>
  </si>
  <si>
    <t>Madelia</t>
  </si>
  <si>
    <t>Watonwan</t>
  </si>
  <si>
    <t>05/31/2022</t>
  </si>
  <si>
    <t>Madison Hospital</t>
  </si>
  <si>
    <t>Madison</t>
  </si>
  <si>
    <t>Mahnomen Health Center</t>
  </si>
  <si>
    <t>Mahnomen</t>
  </si>
  <si>
    <t>Mayo Clinic Health System in Mankato</t>
  </si>
  <si>
    <t>Mankato</t>
  </si>
  <si>
    <t>Maple Grove Hospital</t>
  </si>
  <si>
    <t>North Memorial Health Care</t>
  </si>
  <si>
    <t>Maple Grove</t>
  </si>
  <si>
    <t>M Health Fairview St. John's Hospital</t>
  </si>
  <si>
    <t>Maplewood</t>
  </si>
  <si>
    <t>Ramsey</t>
  </si>
  <si>
    <t>Avera Marshall Regional Medical Center</t>
  </si>
  <si>
    <t>Marshall</t>
  </si>
  <si>
    <t>Lyon</t>
  </si>
  <si>
    <t>CentraCare Health - Melrose</t>
  </si>
  <si>
    <t>Melrose</t>
  </si>
  <si>
    <t>Stearns</t>
  </si>
  <si>
    <t>Abbott Northwestern Hospital</t>
  </si>
  <si>
    <t>Minneapolis</t>
  </si>
  <si>
    <t>Hennepin Healthcare</t>
  </si>
  <si>
    <t>M Health Fairview University of Minnesota Medical Center</t>
  </si>
  <si>
    <t>CCM Health</t>
  </si>
  <si>
    <t>Montevideo</t>
  </si>
  <si>
    <t>Chippewa</t>
  </si>
  <si>
    <t>CentraCare - Monticello</t>
  </si>
  <si>
    <t>Monticello</t>
  </si>
  <si>
    <t>Essentia Health Moose Lake</t>
  </si>
  <si>
    <t>Moose Lake</t>
  </si>
  <si>
    <t>Welia Health</t>
  </si>
  <si>
    <t>Mora</t>
  </si>
  <si>
    <t>Kanabec</t>
  </si>
  <si>
    <t>Stevens Community Medical Center</t>
  </si>
  <si>
    <t>Morris</t>
  </si>
  <si>
    <t>Stevens</t>
  </si>
  <si>
    <t>Mayo Clinic Health System in New Prague</t>
  </si>
  <si>
    <t>New Prague</t>
  </si>
  <si>
    <t>Scott</t>
  </si>
  <si>
    <t>New Ulm Medical Center</t>
  </si>
  <si>
    <t>New Ulm</t>
  </si>
  <si>
    <t>Brown</t>
  </si>
  <si>
    <t>Northfield Hospital &amp; Clinics</t>
  </si>
  <si>
    <t>Northfield</t>
  </si>
  <si>
    <t>Olivia Hospital &amp; Clinic</t>
  </si>
  <si>
    <t>Olivia</t>
  </si>
  <si>
    <t>Renville</t>
  </si>
  <si>
    <t>Mille Lacs Health System</t>
  </si>
  <si>
    <t>Onamia</t>
  </si>
  <si>
    <t>Mille Lacs</t>
  </si>
  <si>
    <t>Ortonville Area Health Services</t>
  </si>
  <si>
    <t>Ortonville</t>
  </si>
  <si>
    <t>Owatonna Hospital</t>
  </si>
  <si>
    <t>Owatonna</t>
  </si>
  <si>
    <t>Steele</t>
  </si>
  <si>
    <t>CHI St. Joseph's Health</t>
  </si>
  <si>
    <t>Park Rapids</t>
  </si>
  <si>
    <t>Hubbard</t>
  </si>
  <si>
    <t>CentraCare - Paynesville</t>
  </si>
  <si>
    <t>Paynesville</t>
  </si>
  <si>
    <t>Perham Health</t>
  </si>
  <si>
    <t>Perham</t>
  </si>
  <si>
    <t>Pipestone County Medical Center</t>
  </si>
  <si>
    <t>Pipestone</t>
  </si>
  <si>
    <t>M Health Fairview Northland Medical Center</t>
  </si>
  <si>
    <t>Princeton</t>
  </si>
  <si>
    <t>Sherburne</t>
  </si>
  <si>
    <t>Mayo Clinic Health System in Red Wing</t>
  </si>
  <si>
    <t>Red Wing</t>
  </si>
  <si>
    <t>Carris Health - Redwood</t>
  </si>
  <si>
    <t>Redwood Falls</t>
  </si>
  <si>
    <t>Redwood</t>
  </si>
  <si>
    <t>North Memorial Health Hospital</t>
  </si>
  <si>
    <t>Robbinsdale</t>
  </si>
  <si>
    <t>Community Behavioral Health Hospital - Rochester</t>
  </si>
  <si>
    <t>Rochester</t>
  </si>
  <si>
    <t>Olmsted</t>
  </si>
  <si>
    <t>Olmsted Medical Center</t>
  </si>
  <si>
    <t>LifeCare Medical Center</t>
  </si>
  <si>
    <t>Roseau</t>
  </si>
  <si>
    <t>Essentia Health - Sandstone</t>
  </si>
  <si>
    <t>Sandstone</t>
  </si>
  <si>
    <t>Pine</t>
  </si>
  <si>
    <t>CentraCare - Sauk Centre</t>
  </si>
  <si>
    <t>Sauk Centre</t>
  </si>
  <si>
    <t>St. Francis Regional Medical Center</t>
  </si>
  <si>
    <t>Allina Health System; Park Nicollet Health Services</t>
  </si>
  <si>
    <t>Shakopee</t>
  </si>
  <si>
    <t>Murray County Medical Center</t>
  </si>
  <si>
    <t>Slayton</t>
  </si>
  <si>
    <t>Murray</t>
  </si>
  <si>
    <t>Sleepy Eye Medical Center</t>
  </si>
  <si>
    <t>Sleepy Eye</t>
  </si>
  <si>
    <t>Lakewood Health System</t>
  </si>
  <si>
    <t>Staples</t>
  </si>
  <si>
    <t>CentraCare - St. Cloud Hospital</t>
  </si>
  <si>
    <t>St. Cloud</t>
  </si>
  <si>
    <t>Lakeview Hospital</t>
  </si>
  <si>
    <t>Stillwater</t>
  </si>
  <si>
    <t>Washington</t>
  </si>
  <si>
    <t>Mayo Clinic Health System in St. James</t>
  </si>
  <si>
    <t>St. James</t>
  </si>
  <si>
    <t>Park Nicollet Methodist Hospital</t>
  </si>
  <si>
    <t>St. Louis Park</t>
  </si>
  <si>
    <t>Gillette Children's Specialty Healthcare</t>
  </si>
  <si>
    <t>St. Paul</t>
  </si>
  <si>
    <t>M Health Fairview Bethesda Hospital</t>
  </si>
  <si>
    <t>Regions Hospital</t>
  </si>
  <si>
    <t>Saint Joseph's Hospital</t>
  </si>
  <si>
    <t>River's Edge Hospital &amp; Clinic</t>
  </si>
  <si>
    <t>St. Peter</t>
  </si>
  <si>
    <t>Nicollet</t>
  </si>
  <si>
    <t>Sanford Behavioral Health Center</t>
  </si>
  <si>
    <t>Thief River Falls</t>
  </si>
  <si>
    <t>Pennington</t>
  </si>
  <si>
    <t>Sanford Thief River Falls Medical Center</t>
  </si>
  <si>
    <t>Sanford Tracy Medical Center</t>
  </si>
  <si>
    <t>Tracy</t>
  </si>
  <si>
    <t>Lake View Memorial Hospital</t>
  </si>
  <si>
    <t>Two Harbors</t>
  </si>
  <si>
    <t>Lake</t>
  </si>
  <si>
    <t>Avera Tyler</t>
  </si>
  <si>
    <t>Tyler</t>
  </si>
  <si>
    <t>Essentia Health Virginia</t>
  </si>
  <si>
    <t>Virginia</t>
  </si>
  <si>
    <t>Saint Elizabeth's Medical Center</t>
  </si>
  <si>
    <t>Wabasha</t>
  </si>
  <si>
    <t>11/30/2022</t>
  </si>
  <si>
    <t>Waconia</t>
  </si>
  <si>
    <t>Carver</t>
  </si>
  <si>
    <t>Tri-County Health Care</t>
  </si>
  <si>
    <t>Wadena</t>
  </si>
  <si>
    <t>North Valley Health Center</t>
  </si>
  <si>
    <t>Warren</t>
  </si>
  <si>
    <t>Mayo Clinic Health System in Waseca</t>
  </si>
  <si>
    <t>Waseca</t>
  </si>
  <si>
    <t>Sanford Westbrook Medical Center</t>
  </si>
  <si>
    <t>Westbrook</t>
  </si>
  <si>
    <t>Cottonwood</t>
  </si>
  <si>
    <t>Sanford Wheaton Medical Center</t>
  </si>
  <si>
    <t>Wheaton</t>
  </si>
  <si>
    <t>Traverse</t>
  </si>
  <si>
    <t>Carris Health - Rice Memorial Hospital</t>
  </si>
  <si>
    <t>Willmar</t>
  </si>
  <si>
    <t>Kandiyohi</t>
  </si>
  <si>
    <t>Community Adolescent Behavioral Health Services</t>
  </si>
  <si>
    <t>Windom Area Health</t>
  </si>
  <si>
    <t>Windom</t>
  </si>
  <si>
    <t>04/30/2022</t>
  </si>
  <si>
    <t>Winona Health Services</t>
  </si>
  <si>
    <t>Winona</t>
  </si>
  <si>
    <t>Woodwinds Health Campus</t>
  </si>
  <si>
    <t>Woodbury</t>
  </si>
  <si>
    <t>Sanford Worthington Medical Center</t>
  </si>
  <si>
    <t>Worthington</t>
  </si>
  <si>
    <t>Nobles</t>
  </si>
  <si>
    <t>M Health Fairview Lakes Medical Center</t>
  </si>
  <si>
    <t>Wyoming</t>
  </si>
  <si>
    <t>Chisago</t>
  </si>
  <si>
    <t>copy calculation =IF(ISERROR((L9-M9)/ L9),"",((L9-M9)/ L9))</t>
  </si>
  <si>
    <t>copy calculation =IF(ISERROR(((L9+O9)-(M9+P9)) / (L9+O9)),"",(((L9+O9)-(M9+P9)) / (L9+O9)))</t>
  </si>
  <si>
    <t>copy calculation =IF(ISERROR((S9-T9)/S9),"",((S9-T9)/S9))</t>
  </si>
  <si>
    <t>copy calculation =IF(ISERROR(((S9+V9)-(T9+W9))/(S9+V9)),"",(((S9+V9)-(T9+W9))/(S9+V9)))</t>
  </si>
  <si>
    <t>2022 Health Care Cost Information System (HCCIS) Data</t>
  </si>
  <si>
    <t>Mayo Clinic Health System - Albert Lea and Austin***</t>
  </si>
  <si>
    <t>Mercy Hospital**</t>
  </si>
  <si>
    <t>Children's Minnesota*****</t>
  </si>
  <si>
    <t>Mayo Clinic Hospital - Rochester****</t>
  </si>
  <si>
    <t>United Hospital*</t>
  </si>
  <si>
    <t>Current as of 01/10/2025</t>
  </si>
  <si>
    <t>Children's Hospitals and Clinics MN</t>
  </si>
  <si>
    <t>Gundersen Health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</si>
</sst>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\ ;\(&quot;$&quot;#,##0\)"/>
    <numFmt numFmtId="165" formatCode="m/d"/>
    <numFmt numFmtId="166" formatCode="#,##0.0000"/>
    <numFmt numFmtId="167" formatCode="_(* #,##0_);_(* \(#,##0\);_(* &quot;-&quot;??_);_(@_)"/>
    <numFmt numFmtId="168" formatCode="_(* #,##0.0000_);_(* \(#,##0.0000\);_(* &quot;-&quot;??_);_(@_)"/>
  </numFmts>
  <fonts count="17" x14ac:knownFonts="1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1">
    <xf numFmtId="0" fontId="0" fillId="0" borderId="0"/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6" fillId="0" borderId="1" applyNumberFormat="0" applyFont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3" fontId="0" fillId="0" borderId="0" xfId="0" applyNumberForma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NumberFormat="1"/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4" borderId="0" xfId="0" applyFont="1" applyFill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49" fontId="8" fillId="0" borderId="0" xfId="0" applyNumberFormat="1" applyFont="1"/>
    <xf numFmtId="3" fontId="8" fillId="0" borderId="0" xfId="0" applyNumberFormat="1" applyFont="1"/>
    <xf numFmtId="166" fontId="5" fillId="0" borderId="0" xfId="0" applyNumberFormat="1" applyFont="1" applyFill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NumberFormat="1" applyFont="1"/>
    <xf numFmtId="166" fontId="5" fillId="0" borderId="0" xfId="0" applyNumberFormat="1" applyFont="1"/>
    <xf numFmtId="166" fontId="8" fillId="0" borderId="0" xfId="0" applyNumberFormat="1" applyFont="1"/>
    <xf numFmtId="3" fontId="5" fillId="0" borderId="0" xfId="0" applyNumberFormat="1" applyFont="1" applyBorder="1"/>
    <xf numFmtId="3" fontId="5" fillId="0" borderId="0" xfId="10" applyNumberFormat="1" applyFont="1" applyBorder="1"/>
    <xf numFmtId="3" fontId="5" fillId="0" borderId="0" xfId="10" applyNumberFormat="1" applyFont="1"/>
    <xf numFmtId="3" fontId="5" fillId="0" borderId="0" xfId="0" applyNumberFormat="1" applyFont="1" applyFill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8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12" fillId="5" borderId="0" xfId="0" applyFont="1" applyFill="1" applyBorder="1"/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3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166" fontId="0" fillId="0" borderId="0" xfId="0" applyNumberForma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5" fillId="0" borderId="0" xfId="0" applyFont="1" applyFill="1"/>
    <xf numFmtId="0" fontId="16" fillId="0" borderId="0" xfId="0" applyFont="1" applyAlignment="1"/>
    <xf numFmtId="0" fontId="16" fillId="0" borderId="0" xfId="0" applyFont="1" applyFill="1" applyAlignment="1">
      <alignment horizontal="left"/>
    </xf>
    <xf numFmtId="0" fontId="0" fillId="0" borderId="0" xfId="0" applyAlignment="1">
      <alignment horizontal="left" indent="1"/>
    </xf>
    <xf numFmtId="167" fontId="0" fillId="0" borderId="0" xfId="10" applyNumberFormat="1" applyFont="1"/>
    <xf numFmtId="168" fontId="0" fillId="0" borderId="0" xfId="10" applyNumberFormat="1" applyFont="1"/>
    <xf numFmtId="3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1">
    <cellStyle name="Comma" xfId="10" builtinId="3"/>
    <cellStyle name="Comma0" xfId="1" xr:uid="{00000000-0005-0000-0000-000001000000}"/>
    <cellStyle name="Currency0" xfId="2" xr:uid="{00000000-0005-0000-0000-000002000000}"/>
    <cellStyle name="Date" xfId="3" xr:uid="{00000000-0005-0000-0000-000003000000}"/>
    <cellStyle name="Fixed" xfId="4" xr:uid="{00000000-0005-0000-0000-000004000000}"/>
    <cellStyle name="Heading 1" xfId="5" builtinId="16" customBuiltin="1"/>
    <cellStyle name="Heading 2" xfId="6" builtinId="17" customBuiltin="1"/>
    <cellStyle name="Normal" xfId="0" builtinId="0"/>
    <cellStyle name="Normal 2" xfId="8" xr:uid="{00000000-0005-0000-0000-000008000000}"/>
    <cellStyle name="Percent 2" xfId="9" xr:uid="{00000000-0005-0000-0000-000009000000}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69"/>
  <sheetViews>
    <sheetView tabSelected="1" topLeftCell="B1" zoomScaleNormal="100" workbookViewId="0">
      <selection activeCell="B1" sqref="B1"/>
    </sheetView>
  </sheetViews>
  <sheetFormatPr defaultColWidth="0" defaultRowHeight="12.75" zeroHeight="1" x14ac:dyDescent="0.2"/>
  <cols>
    <col min="1" max="1" width="8.42578125" hidden="1" customWidth="1"/>
    <col min="2" max="2" width="42.28515625" customWidth="1"/>
    <col min="3" max="3" width="26.7109375" customWidth="1"/>
    <col min="4" max="5" width="17.7109375" customWidth="1"/>
    <col min="6" max="6" width="13.42578125" style="28" customWidth="1"/>
    <col min="7" max="7" width="7.28515625" style="24" customWidth="1"/>
    <col min="8" max="9" width="10" customWidth="1"/>
    <col min="10" max="10" width="10" style="2" customWidth="1"/>
    <col min="11" max="16" width="13.28515625" style="2" customWidth="1"/>
    <col min="17" max="24" width="13.28515625" customWidth="1"/>
    <col min="25" max="16384" width="9.140625" hidden="1"/>
  </cols>
  <sheetData>
    <row r="1" spans="1:256" s="35" customFormat="1" ht="24" customHeight="1" x14ac:dyDescent="0.2">
      <c r="A1" s="33"/>
      <c r="B1" s="34" t="s">
        <v>406</v>
      </c>
      <c r="E1" s="36"/>
      <c r="F1" s="37"/>
      <c r="G1" s="38"/>
      <c r="K1" s="38"/>
    </row>
    <row r="2" spans="1:256" s="35" customFormat="1" ht="15" x14ac:dyDescent="0.2">
      <c r="A2" s="33" t="s">
        <v>22</v>
      </c>
      <c r="B2" s="39" t="s">
        <v>23</v>
      </c>
      <c r="E2" s="36"/>
      <c r="F2" s="37"/>
      <c r="G2" s="38"/>
      <c r="K2" s="38"/>
    </row>
    <row r="3" spans="1:256" s="35" customFormat="1" ht="15" x14ac:dyDescent="0.2">
      <c r="A3" s="33" t="s">
        <v>24</v>
      </c>
      <c r="B3" s="39" t="s">
        <v>25</v>
      </c>
      <c r="E3" s="36"/>
      <c r="F3" s="37"/>
      <c r="G3" s="38"/>
      <c r="K3" s="38"/>
    </row>
    <row r="4" spans="1:256" s="35" customFormat="1" ht="14.25" x14ac:dyDescent="0.2">
      <c r="A4" s="33"/>
      <c r="B4" s="40" t="s">
        <v>412</v>
      </c>
      <c r="E4" s="36"/>
      <c r="F4" s="37"/>
      <c r="G4" s="38"/>
      <c r="K4" s="38"/>
    </row>
    <row r="5" spans="1:256" s="35" customFormat="1" ht="36" customHeight="1" x14ac:dyDescent="0.3">
      <c r="A5" s="33"/>
      <c r="B5" s="41" t="s">
        <v>26</v>
      </c>
      <c r="E5" s="36"/>
      <c r="F5" s="37"/>
      <c r="G5" s="38"/>
      <c r="K5" s="38"/>
    </row>
    <row r="6" spans="1:256" ht="14.25" customHeight="1" x14ac:dyDescent="0.2">
      <c r="A6" s="7"/>
      <c r="B6" s="1"/>
      <c r="C6" s="1"/>
      <c r="D6" s="1"/>
      <c r="E6" s="1"/>
      <c r="F6" s="29"/>
      <c r="G6" s="25"/>
      <c r="H6" s="2"/>
      <c r="J6"/>
      <c r="K6" s="55" t="s">
        <v>13</v>
      </c>
      <c r="L6" s="56"/>
      <c r="M6" s="56"/>
      <c r="N6" s="56"/>
      <c r="O6" s="56"/>
      <c r="P6" s="56"/>
      <c r="Q6" s="56"/>
      <c r="R6" s="57" t="s">
        <v>14</v>
      </c>
      <c r="S6" s="58"/>
      <c r="T6" s="58"/>
      <c r="U6" s="58"/>
      <c r="V6" s="58"/>
      <c r="W6" s="58"/>
      <c r="X6" s="58"/>
    </row>
    <row r="7" spans="1:256" s="10" customFormat="1" ht="52.5" x14ac:dyDescent="0.2">
      <c r="A7" s="8" t="s">
        <v>0</v>
      </c>
      <c r="B7" s="45" t="s">
        <v>1</v>
      </c>
      <c r="C7" s="45" t="s">
        <v>20</v>
      </c>
      <c r="D7" s="45" t="s">
        <v>2</v>
      </c>
      <c r="E7" s="45" t="s">
        <v>16</v>
      </c>
      <c r="F7" s="42" t="s">
        <v>17</v>
      </c>
      <c r="G7" s="47" t="s">
        <v>27</v>
      </c>
      <c r="H7" s="48" t="s">
        <v>28</v>
      </c>
      <c r="I7" s="48" t="s">
        <v>29</v>
      </c>
      <c r="J7" s="48" t="s">
        <v>30</v>
      </c>
      <c r="K7" s="43" t="s">
        <v>31</v>
      </c>
      <c r="L7" s="43" t="s">
        <v>32</v>
      </c>
      <c r="M7" s="43" t="s">
        <v>33</v>
      </c>
      <c r="N7" s="44" t="s">
        <v>34</v>
      </c>
      <c r="O7" s="43" t="s">
        <v>35</v>
      </c>
      <c r="P7" s="43" t="s">
        <v>36</v>
      </c>
      <c r="Q7" s="44" t="s">
        <v>37</v>
      </c>
      <c r="R7" s="43" t="s">
        <v>38</v>
      </c>
      <c r="S7" s="43" t="s">
        <v>39</v>
      </c>
      <c r="T7" s="43" t="s">
        <v>40</v>
      </c>
      <c r="U7" s="44" t="s">
        <v>41</v>
      </c>
      <c r="V7" s="43" t="s">
        <v>42</v>
      </c>
      <c r="W7" s="43" t="s">
        <v>43</v>
      </c>
      <c r="X7" s="44" t="s">
        <v>44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66" hidden="1" customHeight="1" x14ac:dyDescent="0.2">
      <c r="A8" s="8" t="s">
        <v>21</v>
      </c>
      <c r="B8" s="45"/>
      <c r="C8" s="45"/>
      <c r="D8" s="45"/>
      <c r="E8" s="45"/>
      <c r="F8" s="30"/>
      <c r="G8" s="3"/>
      <c r="H8" s="4" t="s">
        <v>15</v>
      </c>
      <c r="I8" s="3" t="s">
        <v>18</v>
      </c>
      <c r="J8" s="6" t="s">
        <v>19</v>
      </c>
      <c r="K8" s="4" t="s">
        <v>8</v>
      </c>
      <c r="L8" s="4" t="s">
        <v>9</v>
      </c>
      <c r="M8" s="4" t="s">
        <v>10</v>
      </c>
      <c r="N8" s="9" t="s">
        <v>402</v>
      </c>
      <c r="O8" s="4" t="s">
        <v>11</v>
      </c>
      <c r="P8" s="4" t="s">
        <v>12</v>
      </c>
      <c r="Q8" s="9" t="s">
        <v>403</v>
      </c>
      <c r="R8" s="4" t="s">
        <v>3</v>
      </c>
      <c r="S8" s="4" t="s">
        <v>4</v>
      </c>
      <c r="T8" s="4" t="s">
        <v>5</v>
      </c>
      <c r="U8" s="9" t="s">
        <v>404</v>
      </c>
      <c r="V8" s="4" t="s">
        <v>6</v>
      </c>
      <c r="W8" s="4" t="s">
        <v>7</v>
      </c>
      <c r="X8" s="9" t="s">
        <v>405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" customFormat="1" x14ac:dyDescent="0.2">
      <c r="A9">
        <v>3</v>
      </c>
      <c r="B9" t="s">
        <v>61</v>
      </c>
      <c r="C9" t="s">
        <v>62</v>
      </c>
      <c r="D9" t="s">
        <v>63</v>
      </c>
      <c r="E9" t="s">
        <v>64</v>
      </c>
      <c r="F9" s="28" t="s">
        <v>65</v>
      </c>
      <c r="G9" s="52" t="s">
        <v>66</v>
      </c>
      <c r="H9" s="53">
        <v>14</v>
      </c>
      <c r="I9" s="53">
        <v>0</v>
      </c>
      <c r="J9" s="53">
        <v>14</v>
      </c>
      <c r="K9" s="53">
        <v>1274564</v>
      </c>
      <c r="L9" s="53">
        <v>10217540</v>
      </c>
      <c r="M9" s="53">
        <v>8942976</v>
      </c>
      <c r="N9" s="54">
        <f>IF(ISERROR((L9-M9)/ L9),"",((L9-M9)/ L9))</f>
        <v>0.12474274629705388</v>
      </c>
      <c r="O9" s="53">
        <v>-1451869</v>
      </c>
      <c r="P9" s="53">
        <v>32351</v>
      </c>
      <c r="Q9" s="54">
        <f>IF(ISERROR(((L9+O9)-(M9+P9)) / (L9+O9)),"",(((L9+O9)-(M9+P9)) / (L9+O9)))</f>
        <v>-2.3917849529146142E-2</v>
      </c>
      <c r="R9" s="53">
        <v>963387</v>
      </c>
      <c r="S9" s="53">
        <v>8546694</v>
      </c>
      <c r="T9" s="53">
        <v>7583307</v>
      </c>
      <c r="U9" s="54">
        <f>IF(ISERROR((S9-T9)/S9),"",((S9-T9)/S9))</f>
        <v>0.11272042733716686</v>
      </c>
      <c r="V9" s="53">
        <v>-1484221</v>
      </c>
      <c r="W9" s="53"/>
      <c r="X9" s="54">
        <f>IF(ISERROR(((S9+V9)-(T9+W9))/(S9+V9)),"",(((S9+V9)-(T9+W9))/(S9+V9)))</f>
        <v>-7.374668901389074E-2</v>
      </c>
    </row>
    <row r="10" spans="1:256" s="1" customFormat="1" x14ac:dyDescent="0.2">
      <c r="A10">
        <v>4</v>
      </c>
      <c r="B10" t="s">
        <v>67</v>
      </c>
      <c r="C10" t="s">
        <v>68</v>
      </c>
      <c r="D10" t="s">
        <v>69</v>
      </c>
      <c r="E10" t="s">
        <v>69</v>
      </c>
      <c r="F10" s="28" t="s">
        <v>70</v>
      </c>
      <c r="G10" s="52" t="s">
        <v>66</v>
      </c>
      <c r="H10" s="53">
        <v>25</v>
      </c>
      <c r="I10" s="53">
        <v>6</v>
      </c>
      <c r="J10" s="53">
        <v>25</v>
      </c>
      <c r="K10" s="53">
        <v>-961870</v>
      </c>
      <c r="L10" s="53">
        <v>86943232</v>
      </c>
      <c r="M10" s="53">
        <v>87905102</v>
      </c>
      <c r="N10" s="54">
        <f t="shared" ref="N10:N73" si="0">IF(ISERROR((L10-M10)/ L10),"",((L10-M10)/ L10))</f>
        <v>-1.1063195810342086E-2</v>
      </c>
      <c r="O10" s="53">
        <v>-9757320</v>
      </c>
      <c r="P10" s="53"/>
      <c r="Q10" s="54">
        <f t="shared" ref="Q10:Q73" si="1">IF(ISERROR(((L10+O10)-(M10+P10)) / (L10+O10)),"",(((L10+O10)-(M10+P10)) / (L10+O10)))</f>
        <v>-0.13887495427922131</v>
      </c>
      <c r="R10" s="53">
        <v>-961870</v>
      </c>
      <c r="S10" s="53">
        <v>86943232</v>
      </c>
      <c r="T10" s="53">
        <v>87905102</v>
      </c>
      <c r="U10" s="54">
        <f t="shared" ref="U10:U73" si="2">IF(ISERROR((S10-T10)/S10),"",((S10-T10)/S10))</f>
        <v>-1.1063195810342086E-2</v>
      </c>
      <c r="V10" s="53">
        <v>-9757320</v>
      </c>
      <c r="W10" s="53"/>
      <c r="X10" s="54">
        <f t="shared" ref="X10:X73" si="3">IF(ISERROR(((S10+V10)-(T10+W10))/(S10+V10)),"",(((S10+V10)-(T10+W10))/(S10+V10)))</f>
        <v>-0.13887495427922131</v>
      </c>
    </row>
    <row r="11" spans="1:256" s="1" customFormat="1" x14ac:dyDescent="0.2">
      <c r="A11">
        <v>100</v>
      </c>
      <c r="B11" s="1" t="s">
        <v>407</v>
      </c>
      <c r="C11" t="s">
        <v>71</v>
      </c>
      <c r="D11" t="s">
        <v>72</v>
      </c>
      <c r="E11" t="s">
        <v>73</v>
      </c>
      <c r="F11" s="28" t="s">
        <v>74</v>
      </c>
      <c r="G11" s="52" t="s">
        <v>75</v>
      </c>
      <c r="H11" s="53">
        <v>159</v>
      </c>
      <c r="I11" s="53">
        <v>22</v>
      </c>
      <c r="J11" s="53">
        <v>79</v>
      </c>
      <c r="K11" s="53">
        <v>-30870229</v>
      </c>
      <c r="L11" s="53">
        <v>283216268</v>
      </c>
      <c r="M11" s="53">
        <v>314086497</v>
      </c>
      <c r="N11" s="54">
        <f t="shared" si="0"/>
        <v>-0.10899878463196189</v>
      </c>
      <c r="O11" s="53"/>
      <c r="P11" s="53">
        <v>469924</v>
      </c>
      <c r="Q11" s="54">
        <f t="shared" si="1"/>
        <v>-0.11065802547754779</v>
      </c>
      <c r="R11" s="53">
        <v>-28128458</v>
      </c>
      <c r="S11" s="53">
        <v>272131086</v>
      </c>
      <c r="T11" s="53">
        <v>300259544</v>
      </c>
      <c r="U11" s="54">
        <f t="shared" si="2"/>
        <v>-0.10336363409801701</v>
      </c>
      <c r="V11" s="53"/>
      <c r="W11" s="53">
        <v>469924</v>
      </c>
      <c r="X11" s="54">
        <f t="shared" si="3"/>
        <v>-0.10509046364515666</v>
      </c>
    </row>
    <row r="12" spans="1:256" s="1" customFormat="1" x14ac:dyDescent="0.2">
      <c r="A12">
        <v>34</v>
      </c>
      <c r="B12" t="s">
        <v>76</v>
      </c>
      <c r="C12" t="s">
        <v>68</v>
      </c>
      <c r="D12" t="s">
        <v>77</v>
      </c>
      <c r="E12" t="s">
        <v>78</v>
      </c>
      <c r="F12" s="28" t="s">
        <v>74</v>
      </c>
      <c r="G12" s="52" t="s">
        <v>75</v>
      </c>
      <c r="H12" s="53">
        <v>127</v>
      </c>
      <c r="I12" s="53">
        <v>14</v>
      </c>
      <c r="J12" s="53">
        <v>73</v>
      </c>
      <c r="K12" s="53">
        <v>3162791</v>
      </c>
      <c r="L12" s="53">
        <v>188035661</v>
      </c>
      <c r="M12" s="53">
        <v>184872870</v>
      </c>
      <c r="N12" s="54">
        <f t="shared" si="0"/>
        <v>1.6820165830140059E-2</v>
      </c>
      <c r="O12" s="53">
        <v>-4485399</v>
      </c>
      <c r="P12" s="53">
        <v>105641</v>
      </c>
      <c r="Q12" s="54">
        <f t="shared" si="1"/>
        <v>-7.7812419575843481E-3</v>
      </c>
      <c r="R12" s="53">
        <v>3162791</v>
      </c>
      <c r="S12" s="53">
        <v>188035661</v>
      </c>
      <c r="T12" s="53">
        <v>184872870</v>
      </c>
      <c r="U12" s="54">
        <f t="shared" si="2"/>
        <v>1.6820165830140059E-2</v>
      </c>
      <c r="V12" s="53">
        <v>-4485399</v>
      </c>
      <c r="W12" s="53">
        <v>105640</v>
      </c>
      <c r="X12" s="54">
        <f t="shared" si="3"/>
        <v>-7.7812365094853423E-3</v>
      </c>
    </row>
    <row r="13" spans="1:256" s="1" customFormat="1" x14ac:dyDescent="0.2">
      <c r="A13">
        <v>248</v>
      </c>
      <c r="B13" t="s">
        <v>79</v>
      </c>
      <c r="C13" t="s">
        <v>80</v>
      </c>
      <c r="D13" t="s">
        <v>77</v>
      </c>
      <c r="E13" t="s">
        <v>78</v>
      </c>
      <c r="F13" s="28" t="s">
        <v>65</v>
      </c>
      <c r="G13" s="52" t="s">
        <v>75</v>
      </c>
      <c r="H13" s="53">
        <v>16</v>
      </c>
      <c r="I13" s="53">
        <v>0</v>
      </c>
      <c r="J13" s="53">
        <v>16</v>
      </c>
      <c r="K13" s="53"/>
      <c r="L13" s="53"/>
      <c r="M13" s="53"/>
      <c r="N13" s="54" t="str">
        <f t="shared" si="0"/>
        <v/>
      </c>
      <c r="O13" s="53"/>
      <c r="P13" s="53"/>
      <c r="Q13" s="54" t="str">
        <f t="shared" si="1"/>
        <v/>
      </c>
      <c r="R13" s="53">
        <v>0</v>
      </c>
      <c r="S13" s="53">
        <v>8830241</v>
      </c>
      <c r="T13" s="53">
        <v>8830241</v>
      </c>
      <c r="U13" s="54">
        <f t="shared" si="2"/>
        <v>0</v>
      </c>
      <c r="V13" s="53"/>
      <c r="W13" s="53"/>
      <c r="X13" s="54">
        <f t="shared" si="3"/>
        <v>0</v>
      </c>
    </row>
    <row r="14" spans="1:256" s="1" customFormat="1" x14ac:dyDescent="0.2">
      <c r="A14">
        <v>249</v>
      </c>
      <c r="B14" t="s">
        <v>81</v>
      </c>
      <c r="C14" t="s">
        <v>80</v>
      </c>
      <c r="D14" t="s">
        <v>82</v>
      </c>
      <c r="E14" t="s">
        <v>83</v>
      </c>
      <c r="F14" s="28" t="s">
        <v>65</v>
      </c>
      <c r="G14" s="52" t="s">
        <v>75</v>
      </c>
      <c r="H14" s="53">
        <v>16</v>
      </c>
      <c r="I14" s="53">
        <v>0</v>
      </c>
      <c r="J14" s="53">
        <v>16</v>
      </c>
      <c r="K14" s="53"/>
      <c r="L14" s="53"/>
      <c r="M14" s="53"/>
      <c r="N14" s="54" t="str">
        <f t="shared" si="0"/>
        <v/>
      </c>
      <c r="O14" s="53"/>
      <c r="P14" s="53"/>
      <c r="Q14" s="54" t="str">
        <f t="shared" si="1"/>
        <v/>
      </c>
      <c r="R14" s="53">
        <v>0</v>
      </c>
      <c r="S14" s="53">
        <v>8429803</v>
      </c>
      <c r="T14" s="53">
        <v>8429803</v>
      </c>
      <c r="U14" s="54">
        <f t="shared" si="2"/>
        <v>0</v>
      </c>
      <c r="V14" s="53"/>
      <c r="W14" s="53"/>
      <c r="X14" s="54">
        <f t="shared" si="3"/>
        <v>0</v>
      </c>
    </row>
    <row r="15" spans="1:256" s="1" customFormat="1" x14ac:dyDescent="0.2">
      <c r="A15">
        <v>200</v>
      </c>
      <c r="B15" t="s">
        <v>84</v>
      </c>
      <c r="C15" t="s">
        <v>80</v>
      </c>
      <c r="D15" t="s">
        <v>85</v>
      </c>
      <c r="E15" t="s">
        <v>85</v>
      </c>
      <c r="F15" s="28" t="s">
        <v>65</v>
      </c>
      <c r="G15" s="52" t="s">
        <v>75</v>
      </c>
      <c r="H15" s="53">
        <v>175</v>
      </c>
      <c r="I15" s="53">
        <v>0</v>
      </c>
      <c r="J15" s="53">
        <v>110</v>
      </c>
      <c r="K15" s="53"/>
      <c r="L15" s="53"/>
      <c r="M15" s="53"/>
      <c r="N15" s="54" t="str">
        <f t="shared" si="0"/>
        <v/>
      </c>
      <c r="O15" s="53"/>
      <c r="P15" s="53"/>
      <c r="Q15" s="54" t="str">
        <f t="shared" si="1"/>
        <v/>
      </c>
      <c r="R15" s="53">
        <v>0</v>
      </c>
      <c r="S15" s="53">
        <v>59936361</v>
      </c>
      <c r="T15" s="53">
        <v>59936361</v>
      </c>
      <c r="U15" s="54">
        <f t="shared" si="2"/>
        <v>0</v>
      </c>
      <c r="V15" s="53"/>
      <c r="W15" s="53"/>
      <c r="X15" s="54">
        <f t="shared" si="3"/>
        <v>0</v>
      </c>
    </row>
    <row r="16" spans="1:256" s="1" customFormat="1" x14ac:dyDescent="0.2">
      <c r="A16">
        <v>6</v>
      </c>
      <c r="B16" t="s">
        <v>86</v>
      </c>
      <c r="C16" t="s">
        <v>68</v>
      </c>
      <c r="D16" t="s">
        <v>87</v>
      </c>
      <c r="E16" t="s">
        <v>88</v>
      </c>
      <c r="F16" s="28" t="s">
        <v>70</v>
      </c>
      <c r="G16" s="52" t="s">
        <v>66</v>
      </c>
      <c r="H16" s="53">
        <v>15</v>
      </c>
      <c r="I16" s="53">
        <v>1</v>
      </c>
      <c r="J16" s="53">
        <v>15</v>
      </c>
      <c r="K16" s="53">
        <v>-1784909</v>
      </c>
      <c r="L16" s="53">
        <v>16752474</v>
      </c>
      <c r="M16" s="53">
        <v>18537383</v>
      </c>
      <c r="N16" s="54">
        <f t="shared" si="0"/>
        <v>-0.10654599434089555</v>
      </c>
      <c r="O16" s="53">
        <v>699987</v>
      </c>
      <c r="P16" s="53">
        <v>82203</v>
      </c>
      <c r="Q16" s="54">
        <f t="shared" si="1"/>
        <v>-6.6874522739228587E-2</v>
      </c>
      <c r="R16" s="53">
        <v>-558965</v>
      </c>
      <c r="S16" s="53">
        <v>8366158</v>
      </c>
      <c r="T16" s="53">
        <v>8925123</v>
      </c>
      <c r="U16" s="54">
        <f t="shared" si="2"/>
        <v>-6.6812627731869273E-2</v>
      </c>
      <c r="V16" s="53">
        <v>699987</v>
      </c>
      <c r="W16" s="53">
        <v>82203</v>
      </c>
      <c r="X16" s="54">
        <f t="shared" si="3"/>
        <v>6.4877629907750204E-3</v>
      </c>
    </row>
    <row r="17" spans="1:24" s="1" customFormat="1" x14ac:dyDescent="0.2">
      <c r="A17">
        <v>7</v>
      </c>
      <c r="B17" t="s">
        <v>89</v>
      </c>
      <c r="C17" t="s">
        <v>90</v>
      </c>
      <c r="D17" t="s">
        <v>91</v>
      </c>
      <c r="E17" t="s">
        <v>92</v>
      </c>
      <c r="F17" s="28" t="s">
        <v>74</v>
      </c>
      <c r="G17" s="52" t="s">
        <v>66</v>
      </c>
      <c r="H17" s="53">
        <v>20</v>
      </c>
      <c r="I17" s="53">
        <v>0</v>
      </c>
      <c r="J17" s="53">
        <v>20</v>
      </c>
      <c r="K17" s="53">
        <v>4745885</v>
      </c>
      <c r="L17" s="53">
        <v>19614313</v>
      </c>
      <c r="M17" s="53">
        <v>14868428</v>
      </c>
      <c r="N17" s="54">
        <f t="shared" si="0"/>
        <v>0.241960297054503</v>
      </c>
      <c r="O17" s="53">
        <v>353238</v>
      </c>
      <c r="P17" s="53">
        <v>12433</v>
      </c>
      <c r="Q17" s="54">
        <f t="shared" si="1"/>
        <v>0.25474781559340953</v>
      </c>
      <c r="R17" s="53">
        <v>4745885</v>
      </c>
      <c r="S17" s="53">
        <v>19614313</v>
      </c>
      <c r="T17" s="53">
        <v>14868428</v>
      </c>
      <c r="U17" s="54">
        <f t="shared" si="2"/>
        <v>0.241960297054503</v>
      </c>
      <c r="V17" s="53">
        <v>353238</v>
      </c>
      <c r="W17" s="53">
        <v>12433</v>
      </c>
      <c r="X17" s="54">
        <f t="shared" si="3"/>
        <v>0.25474781559340953</v>
      </c>
    </row>
    <row r="18" spans="1:24" s="1" customFormat="1" x14ac:dyDescent="0.2">
      <c r="A18">
        <v>175</v>
      </c>
      <c r="B18" t="s">
        <v>93</v>
      </c>
      <c r="C18" t="s">
        <v>62</v>
      </c>
      <c r="D18" t="s">
        <v>94</v>
      </c>
      <c r="E18" t="s">
        <v>95</v>
      </c>
      <c r="F18" s="28" t="s">
        <v>65</v>
      </c>
      <c r="G18" s="52" t="s">
        <v>66</v>
      </c>
      <c r="H18" s="53">
        <v>16</v>
      </c>
      <c r="I18" s="53">
        <v>4</v>
      </c>
      <c r="J18" s="53">
        <v>16</v>
      </c>
      <c r="K18" s="53">
        <v>2674785</v>
      </c>
      <c r="L18" s="53">
        <v>21353223</v>
      </c>
      <c r="M18" s="53">
        <v>18678438</v>
      </c>
      <c r="N18" s="54">
        <f t="shared" si="0"/>
        <v>0.12526375994855671</v>
      </c>
      <c r="O18" s="53">
        <v>1231888</v>
      </c>
      <c r="P18" s="53">
        <v>2742384</v>
      </c>
      <c r="Q18" s="54">
        <f t="shared" si="1"/>
        <v>5.1551174576914854E-2</v>
      </c>
      <c r="R18" s="53">
        <v>350607</v>
      </c>
      <c r="S18" s="53">
        <v>15137371</v>
      </c>
      <c r="T18" s="53">
        <v>14786764</v>
      </c>
      <c r="U18" s="54">
        <f t="shared" si="2"/>
        <v>2.3161683756049847E-2</v>
      </c>
      <c r="V18" s="53">
        <v>1231888</v>
      </c>
      <c r="W18" s="53">
        <v>2742384</v>
      </c>
      <c r="X18" s="54">
        <f t="shared" si="3"/>
        <v>-7.0857758436102702E-2</v>
      </c>
    </row>
    <row r="19" spans="1:24" s="1" customFormat="1" x14ac:dyDescent="0.2">
      <c r="A19">
        <v>19</v>
      </c>
      <c r="B19" t="s">
        <v>96</v>
      </c>
      <c r="C19" t="s">
        <v>97</v>
      </c>
      <c r="D19" t="s">
        <v>98</v>
      </c>
      <c r="E19" t="s">
        <v>99</v>
      </c>
      <c r="F19" s="28" t="s">
        <v>74</v>
      </c>
      <c r="G19" s="52" t="s">
        <v>66</v>
      </c>
      <c r="H19" s="53">
        <v>25</v>
      </c>
      <c r="I19" s="53">
        <v>4</v>
      </c>
      <c r="J19" s="53">
        <v>25</v>
      </c>
      <c r="K19" s="53">
        <v>1124759</v>
      </c>
      <c r="L19" s="53">
        <v>15872197</v>
      </c>
      <c r="M19" s="53">
        <v>14747438</v>
      </c>
      <c r="N19" s="54">
        <f t="shared" si="0"/>
        <v>7.0863472775697031E-2</v>
      </c>
      <c r="O19" s="53">
        <v>163879</v>
      </c>
      <c r="P19" s="53">
        <v>4157</v>
      </c>
      <c r="Q19" s="54">
        <f t="shared" si="1"/>
        <v>8.0099458246518665E-2</v>
      </c>
      <c r="R19" s="53">
        <v>1209726</v>
      </c>
      <c r="S19" s="53">
        <v>12412650</v>
      </c>
      <c r="T19" s="53">
        <v>11202924</v>
      </c>
      <c r="U19" s="54">
        <f t="shared" si="2"/>
        <v>9.7459124361034918E-2</v>
      </c>
      <c r="V19" s="53">
        <v>163879</v>
      </c>
      <c r="W19" s="53">
        <v>4157</v>
      </c>
      <c r="X19" s="54">
        <f t="shared" si="3"/>
        <v>0.1088891855614534</v>
      </c>
    </row>
    <row r="20" spans="1:24" s="1" customFormat="1" x14ac:dyDescent="0.2">
      <c r="A20">
        <v>159</v>
      </c>
      <c r="B20" t="s">
        <v>100</v>
      </c>
      <c r="C20" t="s">
        <v>101</v>
      </c>
      <c r="D20" t="s">
        <v>102</v>
      </c>
      <c r="E20" t="s">
        <v>103</v>
      </c>
      <c r="F20" s="28" t="s">
        <v>65</v>
      </c>
      <c r="G20" s="52" t="s">
        <v>66</v>
      </c>
      <c r="H20" s="53">
        <v>15</v>
      </c>
      <c r="I20" s="53">
        <v>3</v>
      </c>
      <c r="J20" s="53">
        <v>15</v>
      </c>
      <c r="K20" s="53">
        <v>-3787885</v>
      </c>
      <c r="L20" s="53">
        <v>15169537</v>
      </c>
      <c r="M20" s="53">
        <v>18957422</v>
      </c>
      <c r="N20" s="54">
        <f t="shared" si="0"/>
        <v>-0.24970340228577839</v>
      </c>
      <c r="O20" s="53"/>
      <c r="P20" s="53">
        <v>535851</v>
      </c>
      <c r="Q20" s="54">
        <f t="shared" si="1"/>
        <v>-0.28502755225818693</v>
      </c>
      <c r="R20" s="53">
        <v>-1191013</v>
      </c>
      <c r="S20" s="53">
        <v>11183036</v>
      </c>
      <c r="T20" s="53">
        <v>12374049</v>
      </c>
      <c r="U20" s="54">
        <f t="shared" si="2"/>
        <v>-0.1065017585564421</v>
      </c>
      <c r="V20" s="53">
        <v>830726</v>
      </c>
      <c r="W20" s="53"/>
      <c r="X20" s="54">
        <f t="shared" si="3"/>
        <v>-2.998952368125821E-2</v>
      </c>
    </row>
    <row r="21" spans="1:24" s="1" customFormat="1" x14ac:dyDescent="0.2">
      <c r="A21">
        <v>254</v>
      </c>
      <c r="B21" t="s">
        <v>104</v>
      </c>
      <c r="C21" t="s">
        <v>80</v>
      </c>
      <c r="D21" t="s">
        <v>105</v>
      </c>
      <c r="E21" t="s">
        <v>106</v>
      </c>
      <c r="F21" s="28" t="s">
        <v>65</v>
      </c>
      <c r="G21" s="52" t="s">
        <v>75</v>
      </c>
      <c r="H21" s="53">
        <v>16</v>
      </c>
      <c r="I21" s="53">
        <v>0</v>
      </c>
      <c r="J21" s="53">
        <v>16</v>
      </c>
      <c r="K21" s="53"/>
      <c r="L21" s="53"/>
      <c r="M21" s="53"/>
      <c r="N21" s="54" t="str">
        <f t="shared" si="0"/>
        <v/>
      </c>
      <c r="O21" s="53"/>
      <c r="P21" s="53"/>
      <c r="Q21" s="54" t="str">
        <f t="shared" si="1"/>
        <v/>
      </c>
      <c r="R21" s="53">
        <v>0</v>
      </c>
      <c r="S21" s="53">
        <v>8010644</v>
      </c>
      <c r="T21" s="53">
        <v>8010644</v>
      </c>
      <c r="U21" s="54">
        <f t="shared" si="2"/>
        <v>0</v>
      </c>
      <c r="V21" s="53"/>
      <c r="W21" s="53"/>
      <c r="X21" s="54">
        <f t="shared" si="3"/>
        <v>0</v>
      </c>
    </row>
    <row r="22" spans="1:24" s="1" customFormat="1" x14ac:dyDescent="0.2">
      <c r="A22">
        <v>256</v>
      </c>
      <c r="B22" t="s">
        <v>107</v>
      </c>
      <c r="C22" t="s">
        <v>80</v>
      </c>
      <c r="D22" t="s">
        <v>108</v>
      </c>
      <c r="E22" t="s">
        <v>109</v>
      </c>
      <c r="F22" s="28" t="s">
        <v>65</v>
      </c>
      <c r="G22" s="52" t="s">
        <v>75</v>
      </c>
      <c r="H22" s="53">
        <v>16</v>
      </c>
      <c r="I22" s="53">
        <v>0</v>
      </c>
      <c r="J22" s="53">
        <v>16</v>
      </c>
      <c r="K22" s="53"/>
      <c r="L22" s="53"/>
      <c r="M22" s="53"/>
      <c r="N22" s="54" t="str">
        <f t="shared" si="0"/>
        <v/>
      </c>
      <c r="O22" s="53"/>
      <c r="P22" s="53"/>
      <c r="Q22" s="54" t="str">
        <f t="shared" si="1"/>
        <v/>
      </c>
      <c r="R22" s="53">
        <v>0</v>
      </c>
      <c r="S22" s="53">
        <v>7833668</v>
      </c>
      <c r="T22" s="53">
        <v>7833668</v>
      </c>
      <c r="U22" s="54">
        <f t="shared" si="2"/>
        <v>0</v>
      </c>
      <c r="V22" s="53"/>
      <c r="W22" s="53"/>
      <c r="X22" s="54">
        <f t="shared" si="3"/>
        <v>0</v>
      </c>
    </row>
    <row r="23" spans="1:24" s="1" customFormat="1" x14ac:dyDescent="0.2">
      <c r="A23">
        <v>102</v>
      </c>
      <c r="B23" t="s">
        <v>110</v>
      </c>
      <c r="C23" t="s">
        <v>97</v>
      </c>
      <c r="D23" t="s">
        <v>108</v>
      </c>
      <c r="E23" t="s">
        <v>109</v>
      </c>
      <c r="F23" s="28" t="s">
        <v>74</v>
      </c>
      <c r="G23" s="52" t="s">
        <v>75</v>
      </c>
      <c r="H23" s="53">
        <v>118</v>
      </c>
      <c r="I23" s="53">
        <v>12</v>
      </c>
      <c r="J23" s="53">
        <v>101</v>
      </c>
      <c r="K23" s="53">
        <v>437174</v>
      </c>
      <c r="L23" s="53">
        <v>360488550</v>
      </c>
      <c r="M23" s="53">
        <v>360051376</v>
      </c>
      <c r="N23" s="54">
        <f t="shared" si="0"/>
        <v>1.2127264513671794E-3</v>
      </c>
      <c r="O23" s="53">
        <v>1806972</v>
      </c>
      <c r="P23" s="53">
        <v>599796</v>
      </c>
      <c r="Q23" s="54">
        <f t="shared" si="1"/>
        <v>4.5386981073423259E-3</v>
      </c>
      <c r="R23" s="53">
        <v>1350832</v>
      </c>
      <c r="S23" s="53">
        <v>331444868</v>
      </c>
      <c r="T23" s="53">
        <v>330094036</v>
      </c>
      <c r="U23" s="54">
        <f t="shared" si="2"/>
        <v>4.0755858075316462E-3</v>
      </c>
      <c r="V23" s="53">
        <v>1805036</v>
      </c>
      <c r="W23" s="53">
        <v>599796</v>
      </c>
      <c r="X23" s="54">
        <f t="shared" si="3"/>
        <v>7.670135742934828E-3</v>
      </c>
    </row>
    <row r="24" spans="1:24" s="1" customFormat="1" x14ac:dyDescent="0.2">
      <c r="A24">
        <v>153</v>
      </c>
      <c r="B24" t="s">
        <v>111</v>
      </c>
      <c r="C24" t="s">
        <v>112</v>
      </c>
      <c r="D24" t="s">
        <v>113</v>
      </c>
      <c r="E24" t="s">
        <v>88</v>
      </c>
      <c r="F24" s="28" t="s">
        <v>74</v>
      </c>
      <c r="G24" s="52" t="s">
        <v>66</v>
      </c>
      <c r="H24" s="53">
        <v>21</v>
      </c>
      <c r="I24" s="53">
        <v>0</v>
      </c>
      <c r="J24" s="53">
        <v>21</v>
      </c>
      <c r="K24" s="53">
        <v>469521</v>
      </c>
      <c r="L24" s="53">
        <v>22321128</v>
      </c>
      <c r="M24" s="53">
        <v>21851607</v>
      </c>
      <c r="N24" s="54">
        <f t="shared" si="0"/>
        <v>2.1034824046526682E-2</v>
      </c>
      <c r="O24" s="53">
        <v>2761802</v>
      </c>
      <c r="P24" s="53"/>
      <c r="Q24" s="54">
        <f t="shared" si="1"/>
        <v>0.12882557978673145</v>
      </c>
      <c r="R24" s="53">
        <v>1308644</v>
      </c>
      <c r="S24" s="53">
        <v>16900068</v>
      </c>
      <c r="T24" s="53">
        <v>15591424</v>
      </c>
      <c r="U24" s="54">
        <f t="shared" si="2"/>
        <v>7.7434244643275987E-2</v>
      </c>
      <c r="V24" s="53">
        <v>2656213</v>
      </c>
      <c r="W24" s="53"/>
      <c r="X24" s="54">
        <f t="shared" si="3"/>
        <v>0.20274084832387099</v>
      </c>
    </row>
    <row r="25" spans="1:24" s="1" customFormat="1" x14ac:dyDescent="0.2">
      <c r="A25">
        <v>104</v>
      </c>
      <c r="B25" t="s">
        <v>114</v>
      </c>
      <c r="C25" t="s">
        <v>68</v>
      </c>
      <c r="D25" t="s">
        <v>115</v>
      </c>
      <c r="E25" t="s">
        <v>116</v>
      </c>
      <c r="F25" s="28" t="s">
        <v>74</v>
      </c>
      <c r="G25" s="52" t="s">
        <v>66</v>
      </c>
      <c r="H25" s="53">
        <v>20</v>
      </c>
      <c r="I25" s="53">
        <v>4</v>
      </c>
      <c r="J25" s="53">
        <v>20</v>
      </c>
      <c r="K25" s="53">
        <v>-627364</v>
      </c>
      <c r="L25" s="53">
        <v>25820842</v>
      </c>
      <c r="M25" s="53">
        <v>26448206</v>
      </c>
      <c r="N25" s="54">
        <f t="shared" si="0"/>
        <v>-2.4296806432571021E-2</v>
      </c>
      <c r="O25" s="53">
        <v>-392179</v>
      </c>
      <c r="P25" s="53"/>
      <c r="Q25" s="54">
        <f t="shared" si="1"/>
        <v>-4.0094243256124006E-2</v>
      </c>
      <c r="R25" s="53">
        <v>1186451</v>
      </c>
      <c r="S25" s="53">
        <v>19094333</v>
      </c>
      <c r="T25" s="53">
        <v>17907882</v>
      </c>
      <c r="U25" s="54">
        <f t="shared" si="2"/>
        <v>6.2136289337784145E-2</v>
      </c>
      <c r="V25" s="53">
        <v>-392179</v>
      </c>
      <c r="W25" s="53"/>
      <c r="X25" s="54">
        <f t="shared" si="3"/>
        <v>4.246954655597425E-2</v>
      </c>
    </row>
    <row r="26" spans="1:24" s="1" customFormat="1" x14ac:dyDescent="0.2">
      <c r="A26">
        <v>162</v>
      </c>
      <c r="B26" t="s">
        <v>117</v>
      </c>
      <c r="C26" t="s">
        <v>68</v>
      </c>
      <c r="D26" t="s">
        <v>118</v>
      </c>
      <c r="E26" t="s">
        <v>119</v>
      </c>
      <c r="F26" s="28" t="s">
        <v>74</v>
      </c>
      <c r="G26" s="52" t="s">
        <v>66</v>
      </c>
      <c r="H26" s="53">
        <v>43</v>
      </c>
      <c r="I26" s="53">
        <v>4</v>
      </c>
      <c r="J26" s="53">
        <v>25</v>
      </c>
      <c r="K26" s="53">
        <v>1640104</v>
      </c>
      <c r="L26" s="53">
        <v>42570836</v>
      </c>
      <c r="M26" s="53">
        <v>40930732</v>
      </c>
      <c r="N26" s="54">
        <f t="shared" si="0"/>
        <v>3.8526469153671306E-2</v>
      </c>
      <c r="O26" s="53">
        <v>230083</v>
      </c>
      <c r="P26" s="53"/>
      <c r="Q26" s="54">
        <f t="shared" si="1"/>
        <v>4.3695019726095137E-2</v>
      </c>
      <c r="R26" s="53">
        <v>2992458</v>
      </c>
      <c r="S26" s="53">
        <v>37603441</v>
      </c>
      <c r="T26" s="53">
        <v>34610983</v>
      </c>
      <c r="U26" s="54">
        <f t="shared" si="2"/>
        <v>7.9579366154283598E-2</v>
      </c>
      <c r="V26" s="53">
        <v>230083</v>
      </c>
      <c r="W26" s="53"/>
      <c r="X26" s="54">
        <f t="shared" si="3"/>
        <v>8.51768658927992E-2</v>
      </c>
    </row>
    <row r="27" spans="1:24" s="1" customFormat="1" x14ac:dyDescent="0.2">
      <c r="A27">
        <v>142</v>
      </c>
      <c r="B27" t="s">
        <v>120</v>
      </c>
      <c r="C27" t="s">
        <v>62</v>
      </c>
      <c r="D27" t="s">
        <v>121</v>
      </c>
      <c r="E27" t="s">
        <v>106</v>
      </c>
      <c r="F27" s="28" t="s">
        <v>65</v>
      </c>
      <c r="G27" s="52" t="s">
        <v>75</v>
      </c>
      <c r="H27" s="53">
        <v>162</v>
      </c>
      <c r="I27" s="53">
        <v>13</v>
      </c>
      <c r="J27" s="53">
        <v>127</v>
      </c>
      <c r="K27" s="53">
        <v>27732621</v>
      </c>
      <c r="L27" s="53">
        <v>297036545</v>
      </c>
      <c r="M27" s="53">
        <v>269303924</v>
      </c>
      <c r="N27" s="54">
        <f t="shared" si="0"/>
        <v>9.3364340067987259E-2</v>
      </c>
      <c r="O27" s="53">
        <v>-23024813</v>
      </c>
      <c r="P27" s="53">
        <v>476663</v>
      </c>
      <c r="Q27" s="54">
        <f t="shared" si="1"/>
        <v>1.5441473870907104E-2</v>
      </c>
      <c r="R27" s="53">
        <v>49213840</v>
      </c>
      <c r="S27" s="53">
        <v>284106201</v>
      </c>
      <c r="T27" s="53">
        <v>234892361</v>
      </c>
      <c r="U27" s="54">
        <f t="shared" si="2"/>
        <v>0.17322339261436959</v>
      </c>
      <c r="V27" s="53">
        <v>-22962555</v>
      </c>
      <c r="W27" s="53">
        <v>476663</v>
      </c>
      <c r="X27" s="54">
        <f t="shared" si="3"/>
        <v>9.8699020231953108E-2</v>
      </c>
    </row>
    <row r="28" spans="1:24" s="1" customFormat="1" x14ac:dyDescent="0.2">
      <c r="A28">
        <v>134</v>
      </c>
      <c r="B28" t="s">
        <v>122</v>
      </c>
      <c r="C28" t="s">
        <v>101</v>
      </c>
      <c r="D28" t="s">
        <v>123</v>
      </c>
      <c r="E28" t="s">
        <v>124</v>
      </c>
      <c r="F28" s="28" t="s">
        <v>65</v>
      </c>
      <c r="G28" s="52" t="s">
        <v>66</v>
      </c>
      <c r="H28" s="53">
        <v>25</v>
      </c>
      <c r="I28" s="53">
        <v>8</v>
      </c>
      <c r="J28" s="53">
        <v>25</v>
      </c>
      <c r="K28" s="53">
        <v>-4536792</v>
      </c>
      <c r="L28" s="53">
        <v>22844039</v>
      </c>
      <c r="M28" s="53">
        <v>27380831</v>
      </c>
      <c r="N28" s="54">
        <f t="shared" si="0"/>
        <v>-0.19859850528183742</v>
      </c>
      <c r="O28" s="53"/>
      <c r="P28" s="53">
        <v>3902914</v>
      </c>
      <c r="Q28" s="54">
        <f t="shared" si="1"/>
        <v>-0.36944894026839997</v>
      </c>
      <c r="R28" s="53">
        <v>-2474810</v>
      </c>
      <c r="S28" s="53">
        <v>17603693</v>
      </c>
      <c r="T28" s="53">
        <v>20078503</v>
      </c>
      <c r="U28" s="54">
        <f t="shared" si="2"/>
        <v>-0.14058470572055534</v>
      </c>
      <c r="V28" s="53">
        <v>6060918</v>
      </c>
      <c r="W28" s="53"/>
      <c r="X28" s="54">
        <f t="shared" si="3"/>
        <v>0.15153885267752765</v>
      </c>
    </row>
    <row r="29" spans="1:24" s="1" customFormat="1" x14ac:dyDescent="0.2">
      <c r="A29">
        <v>259</v>
      </c>
      <c r="B29" t="s">
        <v>125</v>
      </c>
      <c r="C29" t="s">
        <v>68</v>
      </c>
      <c r="D29" t="s">
        <v>126</v>
      </c>
      <c r="E29" t="s">
        <v>127</v>
      </c>
      <c r="F29" s="28" t="s">
        <v>74</v>
      </c>
      <c r="G29" s="52" t="s">
        <v>75</v>
      </c>
      <c r="H29" s="53">
        <v>76</v>
      </c>
      <c r="I29" s="53">
        <v>0</v>
      </c>
      <c r="J29" s="53">
        <v>76</v>
      </c>
      <c r="K29" s="53"/>
      <c r="L29" s="53"/>
      <c r="M29" s="53"/>
      <c r="N29" s="54" t="str">
        <f t="shared" si="0"/>
        <v/>
      </c>
      <c r="O29" s="53"/>
      <c r="P29" s="53"/>
      <c r="Q29" s="54" t="str">
        <f t="shared" si="1"/>
        <v/>
      </c>
      <c r="R29" s="53">
        <v>19166986</v>
      </c>
      <c r="S29" s="53">
        <v>73246435</v>
      </c>
      <c r="T29" s="53">
        <v>54079449</v>
      </c>
      <c r="U29" s="54">
        <f t="shared" si="2"/>
        <v>0.26167807347893451</v>
      </c>
      <c r="V29" s="53"/>
      <c r="W29" s="53"/>
      <c r="X29" s="54">
        <f t="shared" si="3"/>
        <v>0.26167807347893451</v>
      </c>
    </row>
    <row r="30" spans="1:24" s="1" customFormat="1" x14ac:dyDescent="0.2">
      <c r="A30">
        <v>11</v>
      </c>
      <c r="B30" t="s">
        <v>128</v>
      </c>
      <c r="C30" t="s">
        <v>129</v>
      </c>
      <c r="D30" t="s">
        <v>130</v>
      </c>
      <c r="E30" t="s">
        <v>83</v>
      </c>
      <c r="F30" s="28" t="s">
        <v>74</v>
      </c>
      <c r="G30" s="52" t="s">
        <v>75</v>
      </c>
      <c r="H30" s="53">
        <v>65</v>
      </c>
      <c r="I30" s="53">
        <v>18</v>
      </c>
      <c r="J30" s="53">
        <v>39</v>
      </c>
      <c r="K30" s="53"/>
      <c r="L30" s="53"/>
      <c r="M30" s="53"/>
      <c r="N30" s="54" t="str">
        <f t="shared" si="0"/>
        <v/>
      </c>
      <c r="O30" s="53"/>
      <c r="P30" s="53"/>
      <c r="Q30" s="54" t="str">
        <f t="shared" si="1"/>
        <v/>
      </c>
      <c r="R30" s="53">
        <v>11448708</v>
      </c>
      <c r="S30" s="53">
        <v>93971861</v>
      </c>
      <c r="T30" s="53">
        <v>82523153</v>
      </c>
      <c r="U30" s="54">
        <f t="shared" si="2"/>
        <v>0.12183123626763122</v>
      </c>
      <c r="V30" s="53">
        <v>74040</v>
      </c>
      <c r="W30" s="53">
        <v>22615</v>
      </c>
      <c r="X30" s="54">
        <f t="shared" si="3"/>
        <v>0.12228212902123188</v>
      </c>
    </row>
    <row r="31" spans="1:24" s="1" customFormat="1" x14ac:dyDescent="0.2">
      <c r="A31">
        <v>42</v>
      </c>
      <c r="B31" t="s">
        <v>131</v>
      </c>
      <c r="C31" t="s">
        <v>132</v>
      </c>
      <c r="D31" t="s">
        <v>133</v>
      </c>
      <c r="E31" t="s">
        <v>134</v>
      </c>
      <c r="F31" s="28" t="s">
        <v>74</v>
      </c>
      <c r="G31" s="52" t="s">
        <v>75</v>
      </c>
      <c r="H31" s="53">
        <v>150</v>
      </c>
      <c r="I31" s="53">
        <v>48</v>
      </c>
      <c r="J31" s="53">
        <v>150</v>
      </c>
      <c r="K31" s="53">
        <v>25242166</v>
      </c>
      <c r="L31" s="53">
        <v>319147306</v>
      </c>
      <c r="M31" s="53">
        <v>293905140</v>
      </c>
      <c r="N31" s="54">
        <f t="shared" si="0"/>
        <v>7.9092524127400907E-2</v>
      </c>
      <c r="O31" s="53">
        <v>137124</v>
      </c>
      <c r="P31" s="53"/>
      <c r="Q31" s="54">
        <f t="shared" si="1"/>
        <v>7.9488028902630792E-2</v>
      </c>
      <c r="R31" s="53">
        <v>25242166</v>
      </c>
      <c r="S31" s="53">
        <v>319147306</v>
      </c>
      <c r="T31" s="53">
        <v>293905140</v>
      </c>
      <c r="U31" s="54">
        <f t="shared" si="2"/>
        <v>7.9092524127400907E-2</v>
      </c>
      <c r="V31" s="53">
        <v>137124</v>
      </c>
      <c r="W31" s="53"/>
      <c r="X31" s="54">
        <f t="shared" si="3"/>
        <v>7.9488028902630792E-2</v>
      </c>
    </row>
    <row r="32" spans="1:24" s="1" customFormat="1" x14ac:dyDescent="0.2">
      <c r="A32">
        <v>13</v>
      </c>
      <c r="B32" t="s">
        <v>135</v>
      </c>
      <c r="C32" t="s">
        <v>129</v>
      </c>
      <c r="D32" t="s">
        <v>136</v>
      </c>
      <c r="E32" t="s">
        <v>137</v>
      </c>
      <c r="F32" s="28" t="s">
        <v>74</v>
      </c>
      <c r="G32" s="52" t="s">
        <v>75</v>
      </c>
      <c r="H32" s="53">
        <v>86</v>
      </c>
      <c r="I32" s="53">
        <v>15</v>
      </c>
      <c r="J32" s="53">
        <v>49</v>
      </c>
      <c r="K32" s="53"/>
      <c r="L32" s="53"/>
      <c r="M32" s="53"/>
      <c r="N32" s="54" t="str">
        <f t="shared" si="0"/>
        <v/>
      </c>
      <c r="O32" s="53"/>
      <c r="P32" s="53"/>
      <c r="Q32" s="54" t="str">
        <f t="shared" si="1"/>
        <v/>
      </c>
      <c r="R32" s="53">
        <v>2736730</v>
      </c>
      <c r="S32" s="53">
        <v>88520118</v>
      </c>
      <c r="T32" s="53">
        <v>85783388</v>
      </c>
      <c r="U32" s="54">
        <f t="shared" si="2"/>
        <v>3.0916474828919682E-2</v>
      </c>
      <c r="V32" s="53">
        <v>39938</v>
      </c>
      <c r="W32" s="53">
        <v>13639</v>
      </c>
      <c r="X32" s="54">
        <f t="shared" si="3"/>
        <v>3.1199494724800082E-2</v>
      </c>
    </row>
    <row r="33" spans="1:24" s="1" customFormat="1" x14ac:dyDescent="0.2">
      <c r="A33">
        <v>14</v>
      </c>
      <c r="B33" t="s">
        <v>138</v>
      </c>
      <c r="C33" t="s">
        <v>97</v>
      </c>
      <c r="D33" t="s">
        <v>139</v>
      </c>
      <c r="E33" t="s">
        <v>140</v>
      </c>
      <c r="F33" s="28" t="s">
        <v>74</v>
      </c>
      <c r="G33" s="52" t="s">
        <v>66</v>
      </c>
      <c r="H33" s="53">
        <v>25</v>
      </c>
      <c r="I33" s="53">
        <v>4</v>
      </c>
      <c r="J33" s="53">
        <v>25</v>
      </c>
      <c r="K33" s="53">
        <v>1960291</v>
      </c>
      <c r="L33" s="53">
        <v>26995100</v>
      </c>
      <c r="M33" s="53">
        <v>25034809</v>
      </c>
      <c r="N33" s="54">
        <f t="shared" si="0"/>
        <v>7.2616548929250124E-2</v>
      </c>
      <c r="O33" s="53">
        <v>508</v>
      </c>
      <c r="P33" s="53">
        <v>-5994</v>
      </c>
      <c r="Q33" s="54">
        <f t="shared" si="1"/>
        <v>7.2856036433778415E-2</v>
      </c>
      <c r="R33" s="53">
        <v>3562094</v>
      </c>
      <c r="S33" s="53">
        <v>15752065</v>
      </c>
      <c r="T33" s="53">
        <v>12189971</v>
      </c>
      <c r="U33" s="54">
        <f t="shared" si="2"/>
        <v>0.22613504959508485</v>
      </c>
      <c r="V33" s="53">
        <v>508</v>
      </c>
      <c r="W33" s="53">
        <v>-5994</v>
      </c>
      <c r="X33" s="54">
        <f t="shared" si="3"/>
        <v>0.22654051500031139</v>
      </c>
    </row>
    <row r="34" spans="1:24" s="1" customFormat="1" x14ac:dyDescent="0.2">
      <c r="A34">
        <v>15</v>
      </c>
      <c r="B34" t="s">
        <v>141</v>
      </c>
      <c r="C34" t="s">
        <v>71</v>
      </c>
      <c r="D34" t="s">
        <v>142</v>
      </c>
      <c r="E34" t="s">
        <v>143</v>
      </c>
      <c r="F34" s="28" t="s">
        <v>74</v>
      </c>
      <c r="G34" s="52" t="s">
        <v>66</v>
      </c>
      <c r="H34" s="53">
        <v>15</v>
      </c>
      <c r="I34" s="53">
        <v>0</v>
      </c>
      <c r="J34" s="53">
        <v>15</v>
      </c>
      <c r="K34" s="53">
        <v>2802961</v>
      </c>
      <c r="L34" s="53">
        <v>40848519</v>
      </c>
      <c r="M34" s="53">
        <v>38045558</v>
      </c>
      <c r="N34" s="54">
        <f t="shared" si="0"/>
        <v>6.8618424085338317E-2</v>
      </c>
      <c r="O34" s="53">
        <v>216</v>
      </c>
      <c r="P34" s="53"/>
      <c r="Q34" s="54">
        <f t="shared" si="1"/>
        <v>6.8623349046182211E-2</v>
      </c>
      <c r="R34" s="53">
        <v>2802961</v>
      </c>
      <c r="S34" s="53">
        <v>40848519</v>
      </c>
      <c r="T34" s="53">
        <v>38045558</v>
      </c>
      <c r="U34" s="54">
        <f t="shared" si="2"/>
        <v>6.8618424085338317E-2</v>
      </c>
      <c r="V34" s="53">
        <v>216</v>
      </c>
      <c r="W34" s="53"/>
      <c r="X34" s="54">
        <f t="shared" si="3"/>
        <v>6.8623349046182211E-2</v>
      </c>
    </row>
    <row r="35" spans="1:24" s="1" customFormat="1" x14ac:dyDescent="0.2">
      <c r="A35">
        <v>24</v>
      </c>
      <c r="B35" t="s">
        <v>144</v>
      </c>
      <c r="C35" t="s">
        <v>68</v>
      </c>
      <c r="D35" t="s">
        <v>145</v>
      </c>
      <c r="E35" t="s">
        <v>146</v>
      </c>
      <c r="F35" s="28" t="s">
        <v>70</v>
      </c>
      <c r="G35" s="52" t="s">
        <v>66</v>
      </c>
      <c r="H35" s="53">
        <v>36</v>
      </c>
      <c r="I35" s="53">
        <v>6</v>
      </c>
      <c r="J35" s="53">
        <v>25</v>
      </c>
      <c r="K35" s="53">
        <v>-2570127</v>
      </c>
      <c r="L35" s="53">
        <v>69157373</v>
      </c>
      <c r="M35" s="53">
        <v>71727500</v>
      </c>
      <c r="N35" s="54">
        <f t="shared" si="0"/>
        <v>-3.7163456165404084E-2</v>
      </c>
      <c r="O35" s="53">
        <v>70766</v>
      </c>
      <c r="P35" s="53"/>
      <c r="Q35" s="54">
        <f t="shared" si="1"/>
        <v>-3.6103252753912685E-2</v>
      </c>
      <c r="R35" s="53">
        <v>-2887207</v>
      </c>
      <c r="S35" s="53">
        <v>65408481</v>
      </c>
      <c r="T35" s="53">
        <v>68295688</v>
      </c>
      <c r="U35" s="54">
        <f t="shared" si="2"/>
        <v>-4.4141171845895638E-2</v>
      </c>
      <c r="V35" s="53">
        <v>70766</v>
      </c>
      <c r="W35" s="53"/>
      <c r="X35" s="54">
        <f t="shared" si="3"/>
        <v>-4.3012727376049394E-2</v>
      </c>
    </row>
    <row r="36" spans="1:24" s="1" customFormat="1" x14ac:dyDescent="0.2">
      <c r="A36">
        <v>29</v>
      </c>
      <c r="B36" t="s">
        <v>147</v>
      </c>
      <c r="C36" t="s">
        <v>68</v>
      </c>
      <c r="D36" t="s">
        <v>148</v>
      </c>
      <c r="E36" t="s">
        <v>95</v>
      </c>
      <c r="F36" s="28" t="s">
        <v>74</v>
      </c>
      <c r="G36" s="52" t="s">
        <v>66</v>
      </c>
      <c r="H36" s="53">
        <v>14</v>
      </c>
      <c r="I36" s="53">
        <v>0</v>
      </c>
      <c r="J36" s="53">
        <v>14</v>
      </c>
      <c r="K36" s="53">
        <v>-1451664</v>
      </c>
      <c r="L36" s="53">
        <v>15421721</v>
      </c>
      <c r="M36" s="53">
        <v>16873385</v>
      </c>
      <c r="N36" s="54">
        <f t="shared" si="0"/>
        <v>-9.4131128425938973E-2</v>
      </c>
      <c r="O36" s="53">
        <v>1878656</v>
      </c>
      <c r="P36" s="53"/>
      <c r="Q36" s="54">
        <f t="shared" si="1"/>
        <v>2.4681080649282962E-2</v>
      </c>
      <c r="R36" s="53">
        <v>54127</v>
      </c>
      <c r="S36" s="53">
        <v>12057543</v>
      </c>
      <c r="T36" s="53">
        <v>12003416</v>
      </c>
      <c r="U36" s="54">
        <f t="shared" si="2"/>
        <v>4.4890571818819143E-3</v>
      </c>
      <c r="V36" s="53">
        <v>1878656</v>
      </c>
      <c r="W36" s="53"/>
      <c r="X36" s="54">
        <f t="shared" si="3"/>
        <v>0.13868795932090236</v>
      </c>
    </row>
    <row r="37" spans="1:24" s="1" customFormat="1" x14ac:dyDescent="0.2">
      <c r="A37">
        <v>84</v>
      </c>
      <c r="B37" s="1" t="s">
        <v>408</v>
      </c>
      <c r="C37" t="s">
        <v>129</v>
      </c>
      <c r="D37" t="s">
        <v>149</v>
      </c>
      <c r="E37" t="s">
        <v>85</v>
      </c>
      <c r="F37" s="28" t="s">
        <v>74</v>
      </c>
      <c r="G37" s="52" t="s">
        <v>75</v>
      </c>
      <c r="H37" s="53">
        <v>546</v>
      </c>
      <c r="I37" s="53">
        <v>27</v>
      </c>
      <c r="J37" s="53">
        <v>492</v>
      </c>
      <c r="K37" s="53"/>
      <c r="L37" s="53"/>
      <c r="M37" s="53"/>
      <c r="N37" s="54" t="str">
        <f t="shared" si="0"/>
        <v/>
      </c>
      <c r="O37" s="53"/>
      <c r="P37" s="53"/>
      <c r="Q37" s="54" t="str">
        <f t="shared" si="1"/>
        <v/>
      </c>
      <c r="R37" s="53">
        <v>4720316</v>
      </c>
      <c r="S37" s="53">
        <v>792177863</v>
      </c>
      <c r="T37" s="53">
        <v>787457547</v>
      </c>
      <c r="U37" s="54">
        <f t="shared" si="2"/>
        <v>5.9586567871563962E-3</v>
      </c>
      <c r="V37" s="53">
        <v>606357</v>
      </c>
      <c r="W37" s="53">
        <v>163659</v>
      </c>
      <c r="X37" s="54">
        <f t="shared" si="3"/>
        <v>6.5125085360553722E-3</v>
      </c>
    </row>
    <row r="38" spans="1:24" s="1" customFormat="1" x14ac:dyDescent="0.2">
      <c r="A38">
        <v>119</v>
      </c>
      <c r="B38" t="s">
        <v>150</v>
      </c>
      <c r="C38" t="s">
        <v>68</v>
      </c>
      <c r="D38" t="s">
        <v>151</v>
      </c>
      <c r="E38" t="s">
        <v>152</v>
      </c>
      <c r="F38" s="28" t="s">
        <v>70</v>
      </c>
      <c r="G38" s="52" t="s">
        <v>66</v>
      </c>
      <c r="H38" s="53">
        <v>49</v>
      </c>
      <c r="I38" s="53">
        <v>10</v>
      </c>
      <c r="J38" s="53">
        <v>25</v>
      </c>
      <c r="K38" s="53">
        <v>-7125271</v>
      </c>
      <c r="L38" s="53">
        <v>63746294</v>
      </c>
      <c r="M38" s="53">
        <v>70871565</v>
      </c>
      <c r="N38" s="54">
        <f t="shared" si="0"/>
        <v>-0.11177545474251413</v>
      </c>
      <c r="O38" s="53">
        <v>193820</v>
      </c>
      <c r="P38" s="53">
        <v>313088</v>
      </c>
      <c r="Q38" s="54">
        <f t="shared" si="1"/>
        <v>-0.11330194062525444</v>
      </c>
      <c r="R38" s="53">
        <v>-820207</v>
      </c>
      <c r="S38" s="53">
        <v>44269262</v>
      </c>
      <c r="T38" s="53">
        <v>45089469</v>
      </c>
      <c r="U38" s="54">
        <f t="shared" si="2"/>
        <v>-1.8527686321041448E-2</v>
      </c>
      <c r="V38" s="53">
        <v>193820</v>
      </c>
      <c r="W38" s="53">
        <v>313088</v>
      </c>
      <c r="X38" s="54">
        <f t="shared" si="3"/>
        <v>-2.1129327022359808E-2</v>
      </c>
    </row>
    <row r="39" spans="1:24" s="1" customFormat="1" x14ac:dyDescent="0.2">
      <c r="A39">
        <v>31</v>
      </c>
      <c r="B39" t="s">
        <v>153</v>
      </c>
      <c r="C39" t="s">
        <v>68</v>
      </c>
      <c r="D39" t="s">
        <v>154</v>
      </c>
      <c r="E39" t="s">
        <v>106</v>
      </c>
      <c r="F39" s="28" t="s">
        <v>155</v>
      </c>
      <c r="G39" s="52" t="s">
        <v>66</v>
      </c>
      <c r="H39" s="53">
        <v>42</v>
      </c>
      <c r="I39" s="53">
        <v>7</v>
      </c>
      <c r="J39" s="53">
        <v>25</v>
      </c>
      <c r="K39" s="53">
        <v>6982275</v>
      </c>
      <c r="L39" s="53">
        <v>171574063</v>
      </c>
      <c r="M39" s="53">
        <v>164591788</v>
      </c>
      <c r="N39" s="54">
        <f t="shared" si="0"/>
        <v>4.0695399280717623E-2</v>
      </c>
      <c r="O39" s="53">
        <v>18386</v>
      </c>
      <c r="P39" s="53">
        <v>150000</v>
      </c>
      <c r="Q39" s="54">
        <f t="shared" si="1"/>
        <v>3.9924023696404028E-2</v>
      </c>
      <c r="R39" s="53">
        <v>58842179</v>
      </c>
      <c r="S39" s="53">
        <v>210000259</v>
      </c>
      <c r="T39" s="53">
        <v>151158080</v>
      </c>
      <c r="U39" s="54">
        <f t="shared" si="2"/>
        <v>0.28020050680032732</v>
      </c>
      <c r="V39" s="53">
        <v>18386</v>
      </c>
      <c r="W39" s="53"/>
      <c r="X39" s="54">
        <f t="shared" si="3"/>
        <v>0.28026352136497212</v>
      </c>
    </row>
    <row r="40" spans="1:24" s="1" customFormat="1" x14ac:dyDescent="0.2">
      <c r="A40">
        <v>66</v>
      </c>
      <c r="B40" t="s">
        <v>156</v>
      </c>
      <c r="C40" t="s">
        <v>68</v>
      </c>
      <c r="D40" t="s">
        <v>157</v>
      </c>
      <c r="E40" t="s">
        <v>158</v>
      </c>
      <c r="F40" s="28" t="s">
        <v>70</v>
      </c>
      <c r="G40" s="52" t="s">
        <v>66</v>
      </c>
      <c r="H40" s="53">
        <v>20</v>
      </c>
      <c r="I40" s="53">
        <v>2</v>
      </c>
      <c r="J40" s="53">
        <v>20</v>
      </c>
      <c r="K40" s="53">
        <v>-1963002</v>
      </c>
      <c r="L40" s="53">
        <v>22280680</v>
      </c>
      <c r="M40" s="53">
        <v>24243682</v>
      </c>
      <c r="N40" s="54">
        <f t="shared" si="0"/>
        <v>-8.8103325392223222E-2</v>
      </c>
      <c r="O40" s="53">
        <v>1497710</v>
      </c>
      <c r="P40" s="53">
        <v>15041</v>
      </c>
      <c r="Q40" s="54">
        <f t="shared" si="1"/>
        <v>-2.0200400447633333E-2</v>
      </c>
      <c r="R40" s="53">
        <v>-86272</v>
      </c>
      <c r="S40" s="53">
        <v>15948855</v>
      </c>
      <c r="T40" s="53">
        <v>16035127</v>
      </c>
      <c r="U40" s="54">
        <f t="shared" si="2"/>
        <v>-5.4092911372007587E-3</v>
      </c>
      <c r="V40" s="53">
        <v>1210671</v>
      </c>
      <c r="W40" s="53">
        <v>-15040</v>
      </c>
      <c r="X40" s="54">
        <f t="shared" si="3"/>
        <v>6.6402708326558674E-2</v>
      </c>
    </row>
    <row r="41" spans="1:24" s="1" customFormat="1" x14ac:dyDescent="0.2">
      <c r="A41">
        <v>25</v>
      </c>
      <c r="B41" t="s">
        <v>159</v>
      </c>
      <c r="C41" t="s">
        <v>62</v>
      </c>
      <c r="D41" t="s">
        <v>160</v>
      </c>
      <c r="E41" t="s">
        <v>116</v>
      </c>
      <c r="F41" s="28" t="s">
        <v>65</v>
      </c>
      <c r="G41" s="52" t="s">
        <v>66</v>
      </c>
      <c r="H41" s="53">
        <v>20</v>
      </c>
      <c r="I41" s="53">
        <v>6</v>
      </c>
      <c r="J41" s="53">
        <v>20</v>
      </c>
      <c r="K41" s="53">
        <v>3136395</v>
      </c>
      <c r="L41" s="53">
        <v>43453801</v>
      </c>
      <c r="M41" s="53">
        <v>40317406</v>
      </c>
      <c r="N41" s="54">
        <f t="shared" si="0"/>
        <v>7.2177690508593254E-2</v>
      </c>
      <c r="O41" s="53">
        <v>-2021484</v>
      </c>
      <c r="P41" s="53">
        <v>46715</v>
      </c>
      <c r="Q41" s="54">
        <f t="shared" si="1"/>
        <v>2.578171044597868E-2</v>
      </c>
      <c r="R41" s="53">
        <v>3658840</v>
      </c>
      <c r="S41" s="53">
        <v>40314102</v>
      </c>
      <c r="T41" s="53">
        <v>36655262</v>
      </c>
      <c r="U41" s="54">
        <f t="shared" si="2"/>
        <v>9.075831578736393E-2</v>
      </c>
      <c r="V41" s="53">
        <v>-2021484</v>
      </c>
      <c r="W41" s="53">
        <v>46715</v>
      </c>
      <c r="X41" s="54">
        <f t="shared" si="3"/>
        <v>4.1539102915345197E-2</v>
      </c>
    </row>
    <row r="42" spans="1:24" s="1" customFormat="1" x14ac:dyDescent="0.2">
      <c r="A42">
        <v>147</v>
      </c>
      <c r="B42" t="s">
        <v>161</v>
      </c>
      <c r="C42" t="s">
        <v>62</v>
      </c>
      <c r="D42" t="s">
        <v>162</v>
      </c>
      <c r="E42" t="s">
        <v>163</v>
      </c>
      <c r="F42" s="28" t="s">
        <v>65</v>
      </c>
      <c r="G42" s="52" t="s">
        <v>75</v>
      </c>
      <c r="H42" s="53">
        <v>87</v>
      </c>
      <c r="I42" s="53">
        <v>16</v>
      </c>
      <c r="J42" s="53">
        <v>36</v>
      </c>
      <c r="K42" s="53">
        <v>14160376</v>
      </c>
      <c r="L42" s="53">
        <v>166927533</v>
      </c>
      <c r="M42" s="53">
        <v>152767157</v>
      </c>
      <c r="N42" s="54">
        <f t="shared" si="0"/>
        <v>8.4829481065894621E-2</v>
      </c>
      <c r="O42" s="53">
        <v>-7722064</v>
      </c>
      <c r="P42" s="53">
        <v>162516</v>
      </c>
      <c r="Q42" s="54">
        <f t="shared" si="1"/>
        <v>3.941947496791081E-2</v>
      </c>
      <c r="R42" s="53">
        <v>8152801</v>
      </c>
      <c r="S42" s="53">
        <v>113165232</v>
      </c>
      <c r="T42" s="53">
        <v>105012431</v>
      </c>
      <c r="U42" s="54">
        <f t="shared" si="2"/>
        <v>7.2043337480190026E-2</v>
      </c>
      <c r="V42" s="53">
        <v>-7722064</v>
      </c>
      <c r="W42" s="53">
        <v>162516</v>
      </c>
      <c r="X42" s="54">
        <f t="shared" si="3"/>
        <v>2.5437494442503853E-3</v>
      </c>
    </row>
    <row r="43" spans="1:24" s="1" customFormat="1" x14ac:dyDescent="0.2">
      <c r="A43">
        <v>90</v>
      </c>
      <c r="B43" t="s">
        <v>164</v>
      </c>
      <c r="C43" t="s">
        <v>62</v>
      </c>
      <c r="D43" t="s">
        <v>165</v>
      </c>
      <c r="E43" t="s">
        <v>95</v>
      </c>
      <c r="F43" s="28" t="s">
        <v>65</v>
      </c>
      <c r="G43" s="52" t="s">
        <v>75</v>
      </c>
      <c r="H43" s="53">
        <v>165</v>
      </c>
      <c r="I43" s="53">
        <v>0</v>
      </c>
      <c r="J43" s="53">
        <v>150</v>
      </c>
      <c r="K43" s="53">
        <v>17019845</v>
      </c>
      <c r="L43" s="53">
        <v>527815724</v>
      </c>
      <c r="M43" s="53">
        <v>510795879</v>
      </c>
      <c r="N43" s="54">
        <f t="shared" si="0"/>
        <v>3.2245808955854452E-2</v>
      </c>
      <c r="O43" s="53">
        <v>8232582</v>
      </c>
      <c r="P43" s="53">
        <v>16643454</v>
      </c>
      <c r="Q43" s="54">
        <f t="shared" si="1"/>
        <v>1.6060069407252263E-2</v>
      </c>
      <c r="R43" s="53">
        <v>17305258</v>
      </c>
      <c r="S43" s="53">
        <v>527815724</v>
      </c>
      <c r="T43" s="53">
        <v>510510466</v>
      </c>
      <c r="U43" s="54">
        <f t="shared" si="2"/>
        <v>3.2786552603726524E-2</v>
      </c>
      <c r="V43" s="53">
        <v>8232582</v>
      </c>
      <c r="W43" s="53">
        <v>16643454</v>
      </c>
      <c r="X43" s="54">
        <f t="shared" si="3"/>
        <v>1.6592508362483289E-2</v>
      </c>
    </row>
    <row r="44" spans="1:24" s="1" customFormat="1" x14ac:dyDescent="0.2">
      <c r="A44">
        <v>148</v>
      </c>
      <c r="B44" t="s">
        <v>166</v>
      </c>
      <c r="C44" t="s">
        <v>62</v>
      </c>
      <c r="D44" t="s">
        <v>165</v>
      </c>
      <c r="E44" t="s">
        <v>95</v>
      </c>
      <c r="F44" s="28" t="s">
        <v>65</v>
      </c>
      <c r="G44" s="52" t="s">
        <v>75</v>
      </c>
      <c r="H44" s="53">
        <v>380</v>
      </c>
      <c r="I44" s="53">
        <v>46</v>
      </c>
      <c r="J44" s="53">
        <v>329</v>
      </c>
      <c r="K44" s="53">
        <v>7906085</v>
      </c>
      <c r="L44" s="53">
        <v>707010981</v>
      </c>
      <c r="M44" s="53">
        <v>699104896</v>
      </c>
      <c r="N44" s="54">
        <f t="shared" si="0"/>
        <v>1.1182407646367236E-2</v>
      </c>
      <c r="O44" s="53">
        <v>42673788</v>
      </c>
      <c r="P44" s="53">
        <v>86283806</v>
      </c>
      <c r="Q44" s="54">
        <f t="shared" si="1"/>
        <v>-4.7625261278317364E-2</v>
      </c>
      <c r="R44" s="53">
        <v>6066081</v>
      </c>
      <c r="S44" s="53">
        <v>458812965</v>
      </c>
      <c r="T44" s="53">
        <v>452746884</v>
      </c>
      <c r="U44" s="54">
        <f t="shared" si="2"/>
        <v>1.3221250188516359E-2</v>
      </c>
      <c r="V44" s="53">
        <v>40528338</v>
      </c>
      <c r="W44" s="53">
        <v>82566279</v>
      </c>
      <c r="X44" s="54">
        <f t="shared" si="3"/>
        <v>-7.2038623250037861E-2</v>
      </c>
    </row>
    <row r="45" spans="1:24" s="1" customFormat="1" x14ac:dyDescent="0.2">
      <c r="A45">
        <v>143</v>
      </c>
      <c r="B45" t="s">
        <v>167</v>
      </c>
      <c r="C45" t="s">
        <v>168</v>
      </c>
      <c r="D45" t="s">
        <v>165</v>
      </c>
      <c r="E45" t="s">
        <v>95</v>
      </c>
      <c r="F45" s="28" t="s">
        <v>74</v>
      </c>
      <c r="G45" s="52" t="s">
        <v>75</v>
      </c>
      <c r="H45" s="53">
        <v>267</v>
      </c>
      <c r="I45" s="53">
        <v>18</v>
      </c>
      <c r="J45" s="53">
        <v>267</v>
      </c>
      <c r="K45" s="53">
        <v>1412452</v>
      </c>
      <c r="L45" s="53">
        <v>534653662</v>
      </c>
      <c r="M45" s="53">
        <v>533241210</v>
      </c>
      <c r="N45" s="54">
        <f t="shared" si="0"/>
        <v>2.6418073986744714E-3</v>
      </c>
      <c r="O45" s="53">
        <v>4273600</v>
      </c>
      <c r="P45" s="53"/>
      <c r="Q45" s="54">
        <f t="shared" si="1"/>
        <v>1.0550685409564603E-2</v>
      </c>
      <c r="R45" s="53">
        <v>-2296365</v>
      </c>
      <c r="S45" s="53">
        <v>486218985</v>
      </c>
      <c r="T45" s="53">
        <v>488515350</v>
      </c>
      <c r="U45" s="54">
        <f t="shared" si="2"/>
        <v>-4.7229027883392916E-3</v>
      </c>
      <c r="V45" s="53">
        <v>4273600</v>
      </c>
      <c r="W45" s="53"/>
      <c r="X45" s="54">
        <f t="shared" si="3"/>
        <v>4.0311210820852678E-3</v>
      </c>
    </row>
    <row r="46" spans="1:24" s="1" customFormat="1" x14ac:dyDescent="0.2">
      <c r="A46">
        <v>44</v>
      </c>
      <c r="B46" t="s">
        <v>169</v>
      </c>
      <c r="C46" t="s">
        <v>132</v>
      </c>
      <c r="D46" t="s">
        <v>170</v>
      </c>
      <c r="E46" t="s">
        <v>127</v>
      </c>
      <c r="F46" s="28" t="s">
        <v>74</v>
      </c>
      <c r="G46" s="52" t="s">
        <v>75</v>
      </c>
      <c r="H46" s="53">
        <v>390</v>
      </c>
      <c r="I46" s="53">
        <v>45</v>
      </c>
      <c r="J46" s="53">
        <v>308</v>
      </c>
      <c r="K46" s="53">
        <v>-11169087</v>
      </c>
      <c r="L46" s="53">
        <v>546056386</v>
      </c>
      <c r="M46" s="53">
        <v>557225473</v>
      </c>
      <c r="N46" s="54">
        <f t="shared" si="0"/>
        <v>-2.0454090980999901E-2</v>
      </c>
      <c r="O46" s="53">
        <v>509625</v>
      </c>
      <c r="P46" s="53">
        <v>51110</v>
      </c>
      <c r="Q46" s="54">
        <f t="shared" si="1"/>
        <v>-1.9596117915206403E-2</v>
      </c>
      <c r="R46" s="53">
        <v>-11169087</v>
      </c>
      <c r="S46" s="53">
        <v>546056386</v>
      </c>
      <c r="T46" s="53">
        <v>557225473</v>
      </c>
      <c r="U46" s="54">
        <f t="shared" si="2"/>
        <v>-2.0454090980999901E-2</v>
      </c>
      <c r="V46" s="53">
        <v>509625</v>
      </c>
      <c r="W46" s="53">
        <v>51110</v>
      </c>
      <c r="X46" s="54">
        <f t="shared" si="3"/>
        <v>-1.9596117915206403E-2</v>
      </c>
    </row>
    <row r="47" spans="1:24" s="1" customFormat="1" x14ac:dyDescent="0.2">
      <c r="A47">
        <v>54</v>
      </c>
      <c r="B47" t="s">
        <v>171</v>
      </c>
      <c r="C47" t="s">
        <v>172</v>
      </c>
      <c r="D47" t="s">
        <v>173</v>
      </c>
      <c r="E47" t="s">
        <v>174</v>
      </c>
      <c r="F47" s="28" t="s">
        <v>70</v>
      </c>
      <c r="G47" s="52" t="s">
        <v>66</v>
      </c>
      <c r="H47" s="53">
        <v>10</v>
      </c>
      <c r="I47" s="53">
        <v>2</v>
      </c>
      <c r="J47" s="53">
        <v>10</v>
      </c>
      <c r="K47" s="53">
        <v>-106920</v>
      </c>
      <c r="L47" s="53">
        <v>18895339</v>
      </c>
      <c r="M47" s="53">
        <v>19002259</v>
      </c>
      <c r="N47" s="54">
        <f t="shared" si="0"/>
        <v>-5.6585383305374944E-3</v>
      </c>
      <c r="O47" s="53">
        <v>-399594</v>
      </c>
      <c r="P47" s="53"/>
      <c r="Q47" s="54">
        <f t="shared" si="1"/>
        <v>-2.7385433784905662E-2</v>
      </c>
      <c r="R47" s="53">
        <v>-391765</v>
      </c>
      <c r="S47" s="53">
        <v>18328343</v>
      </c>
      <c r="T47" s="53">
        <v>18720108</v>
      </c>
      <c r="U47" s="54">
        <f t="shared" si="2"/>
        <v>-2.1374818225520988E-2</v>
      </c>
      <c r="V47" s="53">
        <v>-399594</v>
      </c>
      <c r="W47" s="53"/>
      <c r="X47" s="54">
        <f t="shared" si="3"/>
        <v>-4.4139108646119148E-2</v>
      </c>
    </row>
    <row r="48" spans="1:24" s="1" customFormat="1" x14ac:dyDescent="0.2">
      <c r="A48">
        <v>37</v>
      </c>
      <c r="B48" t="s">
        <v>175</v>
      </c>
      <c r="C48" t="s">
        <v>68</v>
      </c>
      <c r="D48" t="s">
        <v>176</v>
      </c>
      <c r="E48" t="s">
        <v>95</v>
      </c>
      <c r="F48" s="28" t="s">
        <v>70</v>
      </c>
      <c r="G48" s="52" t="s">
        <v>66</v>
      </c>
      <c r="H48" s="53">
        <v>21</v>
      </c>
      <c r="I48" s="53">
        <v>0</v>
      </c>
      <c r="J48" s="53">
        <v>16</v>
      </c>
      <c r="K48" s="53">
        <v>1866634</v>
      </c>
      <c r="L48" s="53">
        <v>29426850</v>
      </c>
      <c r="M48" s="53">
        <v>27560216</v>
      </c>
      <c r="N48" s="54">
        <f t="shared" si="0"/>
        <v>6.3433021203424769E-2</v>
      </c>
      <c r="O48" s="53">
        <v>129474</v>
      </c>
      <c r="P48" s="53">
        <v>886428</v>
      </c>
      <c r="Q48" s="54">
        <f t="shared" si="1"/>
        <v>3.7544587750492922E-2</v>
      </c>
      <c r="R48" s="53">
        <v>1866634</v>
      </c>
      <c r="S48" s="53">
        <v>29426850</v>
      </c>
      <c r="T48" s="53">
        <v>27560216</v>
      </c>
      <c r="U48" s="54">
        <f t="shared" si="2"/>
        <v>6.3433021203424769E-2</v>
      </c>
      <c r="V48" s="53">
        <v>129474</v>
      </c>
      <c r="W48" s="53">
        <v>886428</v>
      </c>
      <c r="X48" s="54">
        <f t="shared" si="3"/>
        <v>3.7544587750492922E-2</v>
      </c>
    </row>
    <row r="49" spans="1:24" s="1" customFormat="1" x14ac:dyDescent="0.2">
      <c r="A49">
        <v>39</v>
      </c>
      <c r="B49" t="s">
        <v>177</v>
      </c>
      <c r="C49" t="s">
        <v>71</v>
      </c>
      <c r="D49" t="s">
        <v>178</v>
      </c>
      <c r="E49" t="s">
        <v>179</v>
      </c>
      <c r="F49" s="28" t="s">
        <v>74</v>
      </c>
      <c r="G49" s="52" t="s">
        <v>75</v>
      </c>
      <c r="H49" s="53">
        <v>57</v>
      </c>
      <c r="I49" s="53">
        <v>16</v>
      </c>
      <c r="J49" s="53">
        <v>37</v>
      </c>
      <c r="K49" s="53">
        <v>-2426474</v>
      </c>
      <c r="L49" s="53">
        <v>83744098</v>
      </c>
      <c r="M49" s="53">
        <v>86170572</v>
      </c>
      <c r="N49" s="54">
        <f t="shared" si="0"/>
        <v>-2.8974865786959698E-2</v>
      </c>
      <c r="O49" s="53"/>
      <c r="P49" s="53">
        <v>88366</v>
      </c>
      <c r="Q49" s="54">
        <f t="shared" si="1"/>
        <v>-3.0030056565896739E-2</v>
      </c>
      <c r="R49" s="53">
        <v>-1765690</v>
      </c>
      <c r="S49" s="53">
        <v>83579878</v>
      </c>
      <c r="T49" s="53">
        <v>85345568</v>
      </c>
      <c r="U49" s="54">
        <f t="shared" si="2"/>
        <v>-2.1125778623414599E-2</v>
      </c>
      <c r="V49" s="53"/>
      <c r="W49" s="53">
        <v>88366</v>
      </c>
      <c r="X49" s="54">
        <f t="shared" si="3"/>
        <v>-2.2183042669672238E-2</v>
      </c>
    </row>
    <row r="50" spans="1:24" s="1" customFormat="1" x14ac:dyDescent="0.2">
      <c r="A50">
        <v>117</v>
      </c>
      <c r="B50" t="s">
        <v>180</v>
      </c>
      <c r="C50" t="s">
        <v>129</v>
      </c>
      <c r="D50" t="s">
        <v>119</v>
      </c>
      <c r="E50" t="s">
        <v>181</v>
      </c>
      <c r="F50" s="28" t="s">
        <v>74</v>
      </c>
      <c r="G50" s="52" t="s">
        <v>75</v>
      </c>
      <c r="H50" s="53">
        <v>49</v>
      </c>
      <c r="I50" s="53">
        <v>10</v>
      </c>
      <c r="J50" s="53">
        <v>32</v>
      </c>
      <c r="K50" s="53"/>
      <c r="L50" s="53"/>
      <c r="M50" s="53"/>
      <c r="N50" s="54" t="str">
        <f t="shared" si="0"/>
        <v/>
      </c>
      <c r="O50" s="53"/>
      <c r="P50" s="53"/>
      <c r="Q50" s="54" t="str">
        <f t="shared" si="1"/>
        <v/>
      </c>
      <c r="R50" s="53">
        <v>-3759400</v>
      </c>
      <c r="S50" s="53">
        <v>56797755</v>
      </c>
      <c r="T50" s="53">
        <v>60557155</v>
      </c>
      <c r="U50" s="54">
        <f t="shared" si="2"/>
        <v>-6.6189235824549761E-2</v>
      </c>
      <c r="V50" s="53">
        <v>20981</v>
      </c>
      <c r="W50" s="53">
        <v>4770</v>
      </c>
      <c r="X50" s="54">
        <f t="shared" si="3"/>
        <v>-6.5879483837866445E-2</v>
      </c>
    </row>
    <row r="51" spans="1:24" s="1" customFormat="1" x14ac:dyDescent="0.2">
      <c r="A51">
        <v>250</v>
      </c>
      <c r="B51" t="s">
        <v>182</v>
      </c>
      <c r="C51" t="s">
        <v>80</v>
      </c>
      <c r="D51" t="s">
        <v>183</v>
      </c>
      <c r="E51" t="s">
        <v>184</v>
      </c>
      <c r="F51" s="28" t="s">
        <v>65</v>
      </c>
      <c r="G51" s="52" t="s">
        <v>75</v>
      </c>
      <c r="H51" s="53">
        <v>16</v>
      </c>
      <c r="I51" s="53">
        <v>0</v>
      </c>
      <c r="J51" s="53">
        <v>16</v>
      </c>
      <c r="K51" s="53"/>
      <c r="L51" s="53"/>
      <c r="M51" s="53"/>
      <c r="N51" s="54" t="str">
        <f t="shared" si="0"/>
        <v/>
      </c>
      <c r="O51" s="53"/>
      <c r="P51" s="53"/>
      <c r="Q51" s="54" t="str">
        <f t="shared" si="1"/>
        <v/>
      </c>
      <c r="R51" s="53">
        <v>0</v>
      </c>
      <c r="S51" s="53">
        <v>8206575</v>
      </c>
      <c r="T51" s="53">
        <v>8206575</v>
      </c>
      <c r="U51" s="54">
        <f t="shared" si="2"/>
        <v>0</v>
      </c>
      <c r="V51" s="53"/>
      <c r="W51" s="53"/>
      <c r="X51" s="54">
        <f t="shared" si="3"/>
        <v>0</v>
      </c>
    </row>
    <row r="52" spans="1:24" s="1" customFormat="1" x14ac:dyDescent="0.2">
      <c r="A52">
        <v>71</v>
      </c>
      <c r="B52" t="s">
        <v>185</v>
      </c>
      <c r="C52" t="s">
        <v>68</v>
      </c>
      <c r="D52" t="s">
        <v>183</v>
      </c>
      <c r="E52" t="s">
        <v>184</v>
      </c>
      <c r="F52" s="28" t="s">
        <v>70</v>
      </c>
      <c r="G52" s="52" t="s">
        <v>75</v>
      </c>
      <c r="H52" s="53">
        <v>94</v>
      </c>
      <c r="I52" s="53">
        <v>10</v>
      </c>
      <c r="J52" s="53">
        <v>94</v>
      </c>
      <c r="K52" s="53">
        <v>3122350</v>
      </c>
      <c r="L52" s="53">
        <v>145138951</v>
      </c>
      <c r="M52" s="53">
        <v>142016601</v>
      </c>
      <c r="N52" s="54">
        <f t="shared" si="0"/>
        <v>2.1512832899005865E-2</v>
      </c>
      <c r="O52" s="53">
        <v>2892174</v>
      </c>
      <c r="P52" s="53">
        <v>10683875</v>
      </c>
      <c r="Q52" s="54">
        <f t="shared" si="1"/>
        <v>-3.1543035290720112E-2</v>
      </c>
      <c r="R52" s="53">
        <v>3122211</v>
      </c>
      <c r="S52" s="53">
        <v>145138812</v>
      </c>
      <c r="T52" s="53">
        <v>142016601</v>
      </c>
      <c r="U52" s="54">
        <f t="shared" si="2"/>
        <v>2.1511895798072261E-2</v>
      </c>
      <c r="V52" s="53">
        <v>2892174</v>
      </c>
      <c r="W52" s="53">
        <v>10683875</v>
      </c>
      <c r="X52" s="54">
        <f t="shared" si="3"/>
        <v>-3.1544003901993869E-2</v>
      </c>
    </row>
    <row r="53" spans="1:24" s="1" customFormat="1" x14ac:dyDescent="0.2">
      <c r="A53">
        <v>46</v>
      </c>
      <c r="B53" t="s">
        <v>186</v>
      </c>
      <c r="C53" t="s">
        <v>62</v>
      </c>
      <c r="D53" t="s">
        <v>187</v>
      </c>
      <c r="E53" t="s">
        <v>152</v>
      </c>
      <c r="F53" s="28" t="s">
        <v>65</v>
      </c>
      <c r="G53" s="52" t="s">
        <v>66</v>
      </c>
      <c r="H53" s="53">
        <v>43</v>
      </c>
      <c r="I53" s="53">
        <v>7</v>
      </c>
      <c r="J53" s="53">
        <v>24</v>
      </c>
      <c r="K53" s="53">
        <v>1342981</v>
      </c>
      <c r="L53" s="53">
        <v>30970173</v>
      </c>
      <c r="M53" s="53">
        <v>29627192</v>
      </c>
      <c r="N53" s="54">
        <f t="shared" si="0"/>
        <v>4.3363690606442525E-2</v>
      </c>
      <c r="O53" s="53">
        <v>1422615</v>
      </c>
      <c r="P53" s="53">
        <v>3259193</v>
      </c>
      <c r="Q53" s="54">
        <f t="shared" si="1"/>
        <v>-1.5237867144995362E-2</v>
      </c>
      <c r="R53" s="53">
        <v>410874</v>
      </c>
      <c r="S53" s="53">
        <v>25433195</v>
      </c>
      <c r="T53" s="53">
        <v>25022321</v>
      </c>
      <c r="U53" s="54">
        <f t="shared" si="2"/>
        <v>1.6155028890393046E-2</v>
      </c>
      <c r="V53" s="53">
        <v>-1836577</v>
      </c>
      <c r="W53" s="53">
        <v>3259190</v>
      </c>
      <c r="X53" s="54">
        <f t="shared" si="3"/>
        <v>-0.19854086717003258</v>
      </c>
    </row>
    <row r="54" spans="1:24" s="1" customFormat="1" x14ac:dyDescent="0.2">
      <c r="A54">
        <v>51</v>
      </c>
      <c r="B54" t="s">
        <v>188</v>
      </c>
      <c r="C54" t="s">
        <v>189</v>
      </c>
      <c r="D54" t="s">
        <v>190</v>
      </c>
      <c r="E54" t="s">
        <v>191</v>
      </c>
      <c r="F54" s="28" t="s">
        <v>74</v>
      </c>
      <c r="G54" s="52" t="s">
        <v>66</v>
      </c>
      <c r="H54" s="53">
        <v>49</v>
      </c>
      <c r="I54" s="53">
        <v>8</v>
      </c>
      <c r="J54" s="53">
        <v>25</v>
      </c>
      <c r="K54" s="53">
        <v>-380441</v>
      </c>
      <c r="L54" s="53">
        <v>73288878</v>
      </c>
      <c r="M54" s="53">
        <v>73669319</v>
      </c>
      <c r="N54" s="54">
        <f t="shared" si="0"/>
        <v>-5.1909786366220534E-3</v>
      </c>
      <c r="O54" s="53">
        <v>-4740402</v>
      </c>
      <c r="P54" s="53"/>
      <c r="Q54" s="54">
        <f t="shared" si="1"/>
        <v>-7.4703965701586134E-2</v>
      </c>
      <c r="R54" s="53">
        <v>207542</v>
      </c>
      <c r="S54" s="53">
        <v>62661427</v>
      </c>
      <c r="T54" s="53">
        <v>62453885</v>
      </c>
      <c r="U54" s="54">
        <f t="shared" si="2"/>
        <v>3.3121173573018056E-3</v>
      </c>
      <c r="V54" s="53">
        <v>-4740402</v>
      </c>
      <c r="W54" s="53"/>
      <c r="X54" s="54">
        <f t="shared" si="3"/>
        <v>-7.8259319478548597E-2</v>
      </c>
    </row>
    <row r="55" spans="1:24" s="1" customFormat="1" x14ac:dyDescent="0.2">
      <c r="A55">
        <v>50</v>
      </c>
      <c r="B55" t="s">
        <v>192</v>
      </c>
      <c r="C55" t="s">
        <v>68</v>
      </c>
      <c r="D55" t="s">
        <v>193</v>
      </c>
      <c r="E55" t="s">
        <v>194</v>
      </c>
      <c r="F55" s="28" t="s">
        <v>70</v>
      </c>
      <c r="G55" s="52" t="s">
        <v>66</v>
      </c>
      <c r="H55" s="53">
        <v>34</v>
      </c>
      <c r="I55" s="53">
        <v>4</v>
      </c>
      <c r="J55" s="53">
        <v>22</v>
      </c>
      <c r="K55" s="53">
        <v>-388541</v>
      </c>
      <c r="L55" s="53">
        <v>47347925</v>
      </c>
      <c r="M55" s="53">
        <v>47736466</v>
      </c>
      <c r="N55" s="54">
        <f t="shared" si="0"/>
        <v>-8.2060829487247862E-3</v>
      </c>
      <c r="O55" s="53">
        <v>440326</v>
      </c>
      <c r="P55" s="53"/>
      <c r="Q55" s="54">
        <f t="shared" si="1"/>
        <v>1.0836345527690478E-3</v>
      </c>
      <c r="R55" s="53">
        <v>-3460416</v>
      </c>
      <c r="S55" s="53">
        <v>39623045</v>
      </c>
      <c r="T55" s="53">
        <v>43083461</v>
      </c>
      <c r="U55" s="54">
        <f t="shared" si="2"/>
        <v>-8.7333419226109446E-2</v>
      </c>
      <c r="V55" s="53">
        <v>440326</v>
      </c>
      <c r="W55" s="53"/>
      <c r="X55" s="54">
        <f t="shared" si="3"/>
        <v>-7.5382822878284503E-2</v>
      </c>
    </row>
    <row r="56" spans="1:24" s="1" customFormat="1" x14ac:dyDescent="0.2">
      <c r="A56">
        <v>183</v>
      </c>
      <c r="B56" t="s">
        <v>195</v>
      </c>
      <c r="C56" t="s">
        <v>196</v>
      </c>
      <c r="D56" t="s">
        <v>197</v>
      </c>
      <c r="E56" t="s">
        <v>127</v>
      </c>
      <c r="F56" s="28" t="s">
        <v>74</v>
      </c>
      <c r="G56" s="52" t="s">
        <v>75</v>
      </c>
      <c r="H56" s="53">
        <v>92</v>
      </c>
      <c r="I56" s="53">
        <v>0</v>
      </c>
      <c r="J56" s="53">
        <v>92</v>
      </c>
      <c r="K56" s="53">
        <v>14415947</v>
      </c>
      <c r="L56" s="53">
        <v>69274868</v>
      </c>
      <c r="M56" s="53">
        <v>54858921</v>
      </c>
      <c r="N56" s="54">
        <f t="shared" si="0"/>
        <v>0.20809779096222891</v>
      </c>
      <c r="O56" s="53">
        <v>802344</v>
      </c>
      <c r="P56" s="53">
        <v>3870488</v>
      </c>
      <c r="Q56" s="54">
        <f t="shared" si="1"/>
        <v>0.16193285486300454</v>
      </c>
      <c r="R56" s="53">
        <v>14415947</v>
      </c>
      <c r="S56" s="53">
        <v>69274868</v>
      </c>
      <c r="T56" s="53">
        <v>54858921</v>
      </c>
      <c r="U56" s="54">
        <f t="shared" si="2"/>
        <v>0.20809779096222891</v>
      </c>
      <c r="V56" s="53">
        <v>802344</v>
      </c>
      <c r="W56" s="53"/>
      <c r="X56" s="54">
        <f t="shared" si="3"/>
        <v>0.21716461836409817</v>
      </c>
    </row>
    <row r="57" spans="1:24" s="1" customFormat="1" x14ac:dyDescent="0.2">
      <c r="A57">
        <v>61</v>
      </c>
      <c r="B57" t="s">
        <v>198</v>
      </c>
      <c r="C57" t="s">
        <v>62</v>
      </c>
      <c r="D57" t="s">
        <v>199</v>
      </c>
      <c r="E57" t="s">
        <v>200</v>
      </c>
      <c r="F57" s="28" t="s">
        <v>65</v>
      </c>
      <c r="G57" s="52" t="s">
        <v>66</v>
      </c>
      <c r="H57" s="53">
        <v>15</v>
      </c>
      <c r="I57" s="53">
        <v>0</v>
      </c>
      <c r="J57" s="53">
        <v>15</v>
      </c>
      <c r="K57" s="53">
        <v>107890</v>
      </c>
      <c r="L57" s="53">
        <v>10938882</v>
      </c>
      <c r="M57" s="53">
        <v>10830992</v>
      </c>
      <c r="N57" s="54">
        <f t="shared" si="0"/>
        <v>9.8629823413398186E-3</v>
      </c>
      <c r="O57" s="53">
        <v>57884</v>
      </c>
      <c r="P57" s="53">
        <v>120159</v>
      </c>
      <c r="Q57" s="54">
        <f t="shared" si="1"/>
        <v>4.1480377049034232E-3</v>
      </c>
      <c r="R57" s="53">
        <v>318227</v>
      </c>
      <c r="S57" s="53">
        <v>6931393</v>
      </c>
      <c r="T57" s="53">
        <v>6613166</v>
      </c>
      <c r="U57" s="54">
        <f t="shared" si="2"/>
        <v>4.5910973450791204E-2</v>
      </c>
      <c r="V57" s="53">
        <v>57884</v>
      </c>
      <c r="W57" s="53">
        <v>120159</v>
      </c>
      <c r="X57" s="54">
        <f t="shared" si="3"/>
        <v>3.6620669062050339E-2</v>
      </c>
    </row>
    <row r="58" spans="1:24" s="1" customFormat="1" x14ac:dyDescent="0.2">
      <c r="A58">
        <v>30</v>
      </c>
      <c r="B58" t="s">
        <v>201</v>
      </c>
      <c r="C58" t="s">
        <v>68</v>
      </c>
      <c r="D58" t="s">
        <v>202</v>
      </c>
      <c r="E58" t="s">
        <v>148</v>
      </c>
      <c r="F58" s="28" t="s">
        <v>74</v>
      </c>
      <c r="G58" s="52" t="s">
        <v>66</v>
      </c>
      <c r="H58" s="53">
        <v>16</v>
      </c>
      <c r="I58" s="53">
        <v>0</v>
      </c>
      <c r="J58" s="53">
        <v>16</v>
      </c>
      <c r="K58" s="53">
        <v>-2086410</v>
      </c>
      <c r="L58" s="53">
        <v>19648623</v>
      </c>
      <c r="M58" s="53">
        <v>21735033</v>
      </c>
      <c r="N58" s="54">
        <f t="shared" si="0"/>
        <v>-0.10618606708470105</v>
      </c>
      <c r="O58" s="53">
        <v>2039738</v>
      </c>
      <c r="P58" s="53">
        <v>809458</v>
      </c>
      <c r="Q58" s="54">
        <f t="shared" si="1"/>
        <v>-3.9474167734482105E-2</v>
      </c>
      <c r="R58" s="53">
        <v>-63938</v>
      </c>
      <c r="S58" s="53">
        <v>14949992</v>
      </c>
      <c r="T58" s="53">
        <v>15013930</v>
      </c>
      <c r="U58" s="54">
        <f t="shared" si="2"/>
        <v>-4.2767915862429893E-3</v>
      </c>
      <c r="V58" s="53">
        <v>2039738</v>
      </c>
      <c r="W58" s="53">
        <v>6980</v>
      </c>
      <c r="X58" s="54">
        <f t="shared" si="3"/>
        <v>0.1158829481104173</v>
      </c>
    </row>
    <row r="59" spans="1:24" s="1" customFormat="1" x14ac:dyDescent="0.2">
      <c r="A59">
        <v>64</v>
      </c>
      <c r="B59" t="s">
        <v>203</v>
      </c>
      <c r="C59" t="s">
        <v>132</v>
      </c>
      <c r="D59" t="s">
        <v>204</v>
      </c>
      <c r="E59" t="s">
        <v>116</v>
      </c>
      <c r="F59" s="28" t="s">
        <v>74</v>
      </c>
      <c r="G59" s="52" t="s">
        <v>75</v>
      </c>
      <c r="H59" s="53">
        <v>64</v>
      </c>
      <c r="I59" s="53">
        <v>10</v>
      </c>
      <c r="J59" s="53">
        <v>41</v>
      </c>
      <c r="K59" s="53">
        <v>8761163</v>
      </c>
      <c r="L59" s="53">
        <v>120170164</v>
      </c>
      <c r="M59" s="53">
        <v>111409001</v>
      </c>
      <c r="N59" s="54">
        <f t="shared" si="0"/>
        <v>7.2906308091582536E-2</v>
      </c>
      <c r="O59" s="53">
        <v>160797</v>
      </c>
      <c r="P59" s="53"/>
      <c r="Q59" s="54">
        <f t="shared" si="1"/>
        <v>7.4145173659836389E-2</v>
      </c>
      <c r="R59" s="53">
        <v>5183172</v>
      </c>
      <c r="S59" s="53">
        <v>112668010</v>
      </c>
      <c r="T59" s="53">
        <v>107484838</v>
      </c>
      <c r="U59" s="54">
        <f t="shared" si="2"/>
        <v>4.600393669862457E-2</v>
      </c>
      <c r="V59" s="53"/>
      <c r="W59" s="53"/>
      <c r="X59" s="54">
        <f t="shared" si="3"/>
        <v>4.600393669862457E-2</v>
      </c>
    </row>
    <row r="60" spans="1:24" s="1" customFormat="1" x14ac:dyDescent="0.2">
      <c r="A60">
        <v>53</v>
      </c>
      <c r="B60" t="s">
        <v>205</v>
      </c>
      <c r="C60" t="s">
        <v>206</v>
      </c>
      <c r="D60" t="s">
        <v>207</v>
      </c>
      <c r="E60" t="s">
        <v>140</v>
      </c>
      <c r="F60" s="28" t="s">
        <v>65</v>
      </c>
      <c r="G60" s="52" t="s">
        <v>66</v>
      </c>
      <c r="H60" s="53">
        <v>30</v>
      </c>
      <c r="I60" s="53">
        <v>3</v>
      </c>
      <c r="J60" s="53">
        <v>25</v>
      </c>
      <c r="K60" s="53">
        <v>604956</v>
      </c>
      <c r="L60" s="53">
        <v>28906718</v>
      </c>
      <c r="M60" s="53">
        <v>28301762</v>
      </c>
      <c r="N60" s="54">
        <f t="shared" si="0"/>
        <v>2.0927868739716492E-2</v>
      </c>
      <c r="O60" s="53">
        <v>72289</v>
      </c>
      <c r="P60" s="53">
        <v>1008603</v>
      </c>
      <c r="Q60" s="54">
        <f t="shared" si="1"/>
        <v>-1.1434415264815664E-2</v>
      </c>
      <c r="R60" s="53">
        <v>-3698922</v>
      </c>
      <c r="S60" s="53">
        <v>19115989</v>
      </c>
      <c r="T60" s="53">
        <v>22814911</v>
      </c>
      <c r="U60" s="54">
        <f t="shared" si="2"/>
        <v>-0.19349885585307672</v>
      </c>
      <c r="V60" s="53">
        <v>72289</v>
      </c>
      <c r="W60" s="53">
        <v>1008603</v>
      </c>
      <c r="X60" s="54">
        <f t="shared" si="3"/>
        <v>-0.2415660227561848</v>
      </c>
    </row>
    <row r="61" spans="1:24" s="1" customFormat="1" x14ac:dyDescent="0.2">
      <c r="A61">
        <v>69</v>
      </c>
      <c r="B61" t="s">
        <v>208</v>
      </c>
      <c r="C61" t="s">
        <v>68</v>
      </c>
      <c r="D61" t="s">
        <v>209</v>
      </c>
      <c r="E61" t="s">
        <v>210</v>
      </c>
      <c r="F61" s="28" t="s">
        <v>70</v>
      </c>
      <c r="G61" s="52" t="s">
        <v>66</v>
      </c>
      <c r="H61" s="53">
        <v>15</v>
      </c>
      <c r="I61" s="53">
        <v>0</v>
      </c>
      <c r="J61" s="53">
        <v>15</v>
      </c>
      <c r="K61" s="53">
        <v>-1055712</v>
      </c>
      <c r="L61" s="53">
        <v>17556067</v>
      </c>
      <c r="M61" s="53">
        <v>18611779</v>
      </c>
      <c r="N61" s="54">
        <f t="shared" si="0"/>
        <v>-6.0133741799914528E-2</v>
      </c>
      <c r="O61" s="53">
        <v>197494</v>
      </c>
      <c r="P61" s="53"/>
      <c r="Q61" s="54">
        <f t="shared" si="1"/>
        <v>-4.8340611779236854E-2</v>
      </c>
      <c r="R61" s="53">
        <v>-1337516</v>
      </c>
      <c r="S61" s="53">
        <v>7758887</v>
      </c>
      <c r="T61" s="53">
        <v>9096403</v>
      </c>
      <c r="U61" s="54">
        <f t="shared" si="2"/>
        <v>-0.17238503409058542</v>
      </c>
      <c r="V61" s="53">
        <v>168269</v>
      </c>
      <c r="W61" s="53"/>
      <c r="X61" s="54">
        <f t="shared" si="3"/>
        <v>-0.14749892647501828</v>
      </c>
    </row>
    <row r="62" spans="1:24" s="1" customFormat="1" x14ac:dyDescent="0.2">
      <c r="A62">
        <v>58</v>
      </c>
      <c r="B62" t="s">
        <v>211</v>
      </c>
      <c r="C62" t="s">
        <v>68</v>
      </c>
      <c r="D62" t="s">
        <v>212</v>
      </c>
      <c r="E62" t="s">
        <v>213</v>
      </c>
      <c r="F62" s="28" t="s">
        <v>65</v>
      </c>
      <c r="G62" s="52" t="s">
        <v>66</v>
      </c>
      <c r="H62" s="53">
        <v>24</v>
      </c>
      <c r="I62" s="53">
        <v>0</v>
      </c>
      <c r="J62" s="53">
        <v>10</v>
      </c>
      <c r="K62" s="53">
        <v>113106</v>
      </c>
      <c r="L62" s="53">
        <v>15781507</v>
      </c>
      <c r="M62" s="53">
        <v>15668401</v>
      </c>
      <c r="N62" s="54">
        <f t="shared" si="0"/>
        <v>7.1669961556903279E-3</v>
      </c>
      <c r="O62" s="53">
        <v>-208014</v>
      </c>
      <c r="P62" s="53"/>
      <c r="Q62" s="54">
        <f t="shared" si="1"/>
        <v>-6.0942012174147447E-3</v>
      </c>
      <c r="R62" s="53">
        <v>1632331</v>
      </c>
      <c r="S62" s="53">
        <v>11141189</v>
      </c>
      <c r="T62" s="53">
        <v>9508858</v>
      </c>
      <c r="U62" s="54">
        <f t="shared" si="2"/>
        <v>0.14651317736374456</v>
      </c>
      <c r="V62" s="53">
        <v>-208014</v>
      </c>
      <c r="W62" s="53"/>
      <c r="X62" s="54">
        <f t="shared" si="3"/>
        <v>0.13027478294274078</v>
      </c>
    </row>
    <row r="63" spans="1:24" s="1" customFormat="1" x14ac:dyDescent="0.2">
      <c r="A63">
        <v>85</v>
      </c>
      <c r="B63" t="s">
        <v>214</v>
      </c>
      <c r="C63" t="s">
        <v>132</v>
      </c>
      <c r="D63" t="s">
        <v>215</v>
      </c>
      <c r="E63" t="s">
        <v>95</v>
      </c>
      <c r="F63" s="28" t="s">
        <v>74</v>
      </c>
      <c r="G63" s="52" t="s">
        <v>75</v>
      </c>
      <c r="H63" s="53">
        <v>175</v>
      </c>
      <c r="I63" s="53">
        <v>16</v>
      </c>
      <c r="J63" s="53">
        <v>73</v>
      </c>
      <c r="K63" s="53">
        <v>-9104781</v>
      </c>
      <c r="L63" s="53">
        <v>124334604</v>
      </c>
      <c r="M63" s="53">
        <v>133439385</v>
      </c>
      <c r="N63" s="54">
        <f t="shared" si="0"/>
        <v>-7.3228053229654394E-2</v>
      </c>
      <c r="O63" s="53">
        <v>368373</v>
      </c>
      <c r="P63" s="53">
        <v>78198</v>
      </c>
      <c r="Q63" s="54">
        <f t="shared" si="1"/>
        <v>-7.0684808110074229E-2</v>
      </c>
      <c r="R63" s="53">
        <v>-8312493</v>
      </c>
      <c r="S63" s="53">
        <v>119991387</v>
      </c>
      <c r="T63" s="53">
        <v>128303880</v>
      </c>
      <c r="U63" s="54">
        <f t="shared" si="2"/>
        <v>-6.9275747266760071E-2</v>
      </c>
      <c r="V63" s="53">
        <v>366898</v>
      </c>
      <c r="W63" s="53">
        <v>78198</v>
      </c>
      <c r="X63" s="54">
        <f t="shared" si="3"/>
        <v>-6.6665896743211314E-2</v>
      </c>
    </row>
    <row r="64" spans="1:24" s="1" customFormat="1" x14ac:dyDescent="0.2">
      <c r="A64">
        <v>62</v>
      </c>
      <c r="B64" t="s">
        <v>216</v>
      </c>
      <c r="C64" t="s">
        <v>217</v>
      </c>
      <c r="D64" t="s">
        <v>218</v>
      </c>
      <c r="E64" t="s">
        <v>191</v>
      </c>
      <c r="F64" s="28" t="s">
        <v>74</v>
      </c>
      <c r="G64" s="52" t="s">
        <v>75</v>
      </c>
      <c r="H64" s="53">
        <v>66</v>
      </c>
      <c r="I64" s="53">
        <v>6</v>
      </c>
      <c r="J64" s="53">
        <v>36</v>
      </c>
      <c r="K64" s="53">
        <v>3839738</v>
      </c>
      <c r="L64" s="53">
        <v>94837814</v>
      </c>
      <c r="M64" s="53">
        <v>90998076</v>
      </c>
      <c r="N64" s="54">
        <f t="shared" si="0"/>
        <v>4.0487415705300844E-2</v>
      </c>
      <c r="O64" s="53">
        <v>-2514990</v>
      </c>
      <c r="P64" s="53"/>
      <c r="Q64" s="54">
        <f t="shared" si="1"/>
        <v>1.4349084469079933E-2</v>
      </c>
      <c r="R64" s="53">
        <v>3839738</v>
      </c>
      <c r="S64" s="53">
        <v>94837814</v>
      </c>
      <c r="T64" s="53">
        <v>90998076</v>
      </c>
      <c r="U64" s="54">
        <f t="shared" si="2"/>
        <v>4.0487415705300844E-2</v>
      </c>
      <c r="V64" s="53">
        <v>-2514990</v>
      </c>
      <c r="W64" s="53"/>
      <c r="X64" s="54">
        <f t="shared" si="3"/>
        <v>1.4349084469079933E-2</v>
      </c>
    </row>
    <row r="65" spans="1:24" s="1" customFormat="1" x14ac:dyDescent="0.2">
      <c r="A65">
        <v>45</v>
      </c>
      <c r="B65" t="s">
        <v>219</v>
      </c>
      <c r="C65" t="s">
        <v>68</v>
      </c>
      <c r="D65" t="s">
        <v>220</v>
      </c>
      <c r="E65" t="s">
        <v>221</v>
      </c>
      <c r="F65" s="28" t="s">
        <v>74</v>
      </c>
      <c r="G65" s="52" t="s">
        <v>66</v>
      </c>
      <c r="H65" s="53">
        <v>25</v>
      </c>
      <c r="I65" s="53">
        <v>5</v>
      </c>
      <c r="J65" s="53">
        <v>18</v>
      </c>
      <c r="K65" s="53"/>
      <c r="L65" s="53"/>
      <c r="M65" s="53"/>
      <c r="N65" s="54" t="str">
        <f t="shared" si="0"/>
        <v/>
      </c>
      <c r="O65" s="53"/>
      <c r="P65" s="53"/>
      <c r="Q65" s="54" t="str">
        <f t="shared" si="1"/>
        <v/>
      </c>
      <c r="R65" s="53">
        <v>961222</v>
      </c>
      <c r="S65" s="53">
        <v>33910199</v>
      </c>
      <c r="T65" s="53">
        <v>32948977</v>
      </c>
      <c r="U65" s="54">
        <f t="shared" si="2"/>
        <v>2.8346103188601163E-2</v>
      </c>
      <c r="V65" s="53">
        <v>209242</v>
      </c>
      <c r="W65" s="53">
        <v>1132169</v>
      </c>
      <c r="X65" s="54">
        <f t="shared" si="3"/>
        <v>1.1223806392373192E-3</v>
      </c>
    </row>
    <row r="66" spans="1:24" s="1" customFormat="1" x14ac:dyDescent="0.2">
      <c r="A66">
        <v>65</v>
      </c>
      <c r="B66" t="s">
        <v>222</v>
      </c>
      <c r="C66" t="s">
        <v>97</v>
      </c>
      <c r="D66" t="s">
        <v>223</v>
      </c>
      <c r="E66" t="s">
        <v>223</v>
      </c>
      <c r="F66" s="28" t="s">
        <v>74</v>
      </c>
      <c r="G66" s="52" t="s">
        <v>66</v>
      </c>
      <c r="H66" s="53">
        <v>20</v>
      </c>
      <c r="I66" s="53">
        <v>0</v>
      </c>
      <c r="J66" s="53">
        <v>14</v>
      </c>
      <c r="K66" s="53">
        <v>4049135</v>
      </c>
      <c r="L66" s="53">
        <v>17155933</v>
      </c>
      <c r="M66" s="53">
        <v>13106798</v>
      </c>
      <c r="N66" s="54">
        <f t="shared" si="0"/>
        <v>0.23601951581415012</v>
      </c>
      <c r="O66" s="53">
        <v>4759</v>
      </c>
      <c r="P66" s="53"/>
      <c r="Q66" s="54">
        <f t="shared" si="1"/>
        <v>0.23623138274377281</v>
      </c>
      <c r="R66" s="53">
        <v>3741803</v>
      </c>
      <c r="S66" s="53">
        <v>12461047</v>
      </c>
      <c r="T66" s="53">
        <v>8719244</v>
      </c>
      <c r="U66" s="54">
        <f t="shared" si="2"/>
        <v>0.30027998449889481</v>
      </c>
      <c r="V66" s="53">
        <v>4759</v>
      </c>
      <c r="W66" s="53"/>
      <c r="X66" s="54">
        <f t="shared" si="3"/>
        <v>0.30054711263756229</v>
      </c>
    </row>
    <row r="67" spans="1:24" s="1" customFormat="1" x14ac:dyDescent="0.2">
      <c r="A67">
        <v>70</v>
      </c>
      <c r="B67" t="s">
        <v>224</v>
      </c>
      <c r="C67" t="s">
        <v>71</v>
      </c>
      <c r="D67" t="s">
        <v>225</v>
      </c>
      <c r="E67" t="s">
        <v>143</v>
      </c>
      <c r="F67" s="28" t="s">
        <v>74</v>
      </c>
      <c r="G67" s="52" t="s">
        <v>66</v>
      </c>
      <c r="H67" s="53">
        <v>18</v>
      </c>
      <c r="I67" s="53">
        <v>2</v>
      </c>
      <c r="J67" s="53">
        <v>18</v>
      </c>
      <c r="K67" s="53">
        <v>-1711107</v>
      </c>
      <c r="L67" s="53">
        <v>35715193</v>
      </c>
      <c r="M67" s="53">
        <v>37426300</v>
      </c>
      <c r="N67" s="54">
        <f t="shared" si="0"/>
        <v>-4.7909778899976822E-2</v>
      </c>
      <c r="O67" s="53">
        <v>190669</v>
      </c>
      <c r="P67" s="53"/>
      <c r="Q67" s="54">
        <f t="shared" si="1"/>
        <v>-4.2345119022626443E-2</v>
      </c>
      <c r="R67" s="53">
        <v>-4265810</v>
      </c>
      <c r="S67" s="53">
        <v>28316322</v>
      </c>
      <c r="T67" s="53">
        <v>32582132</v>
      </c>
      <c r="U67" s="54">
        <f t="shared" si="2"/>
        <v>-0.15064844932897711</v>
      </c>
      <c r="V67" s="53">
        <v>190669</v>
      </c>
      <c r="W67" s="53"/>
      <c r="X67" s="54">
        <f t="shared" si="3"/>
        <v>-0.14295233755116421</v>
      </c>
    </row>
    <row r="68" spans="1:24" s="1" customFormat="1" x14ac:dyDescent="0.2">
      <c r="A68">
        <v>92</v>
      </c>
      <c r="B68" t="s">
        <v>226</v>
      </c>
      <c r="C68" t="s">
        <v>90</v>
      </c>
      <c r="D68" t="s">
        <v>227</v>
      </c>
      <c r="E68" t="s">
        <v>227</v>
      </c>
      <c r="F68" s="28" t="s">
        <v>74</v>
      </c>
      <c r="G68" s="52" t="s">
        <v>66</v>
      </c>
      <c r="H68" s="53">
        <v>15</v>
      </c>
      <c r="I68" s="53">
        <v>0</v>
      </c>
      <c r="J68" s="53">
        <v>9</v>
      </c>
      <c r="K68" s="53">
        <v>1622085</v>
      </c>
      <c r="L68" s="53">
        <v>11532348</v>
      </c>
      <c r="M68" s="53">
        <v>9910263</v>
      </c>
      <c r="N68" s="54">
        <f t="shared" si="0"/>
        <v>0.1406552247642891</v>
      </c>
      <c r="O68" s="53">
        <v>327413</v>
      </c>
      <c r="P68" s="53">
        <v>1147738</v>
      </c>
      <c r="Q68" s="54">
        <f t="shared" si="1"/>
        <v>6.7603385936698054E-2</v>
      </c>
      <c r="R68" s="53">
        <v>2200441</v>
      </c>
      <c r="S68" s="53">
        <v>10970710</v>
      </c>
      <c r="T68" s="53">
        <v>8770269</v>
      </c>
      <c r="U68" s="54">
        <f t="shared" si="2"/>
        <v>0.2005741652089974</v>
      </c>
      <c r="V68" s="53">
        <v>327119</v>
      </c>
      <c r="W68" s="53"/>
      <c r="X68" s="54">
        <f t="shared" si="3"/>
        <v>0.22372085822860305</v>
      </c>
    </row>
    <row r="69" spans="1:24" s="1" customFormat="1" x14ac:dyDescent="0.2">
      <c r="A69">
        <v>80</v>
      </c>
      <c r="B69" t="s">
        <v>228</v>
      </c>
      <c r="C69" t="s">
        <v>68</v>
      </c>
      <c r="D69" t="s">
        <v>229</v>
      </c>
      <c r="E69" t="s">
        <v>230</v>
      </c>
      <c r="F69" s="28" t="s">
        <v>74</v>
      </c>
      <c r="G69" s="52" t="s">
        <v>66</v>
      </c>
      <c r="H69" s="53">
        <v>35</v>
      </c>
      <c r="I69" s="53">
        <v>4</v>
      </c>
      <c r="J69" s="53">
        <v>35</v>
      </c>
      <c r="K69" s="53">
        <v>-402731</v>
      </c>
      <c r="L69" s="53">
        <v>47217077</v>
      </c>
      <c r="M69" s="53">
        <v>47619808</v>
      </c>
      <c r="N69" s="54">
        <f t="shared" si="0"/>
        <v>-8.5293505144335806E-3</v>
      </c>
      <c r="O69" s="53">
        <v>1068273</v>
      </c>
      <c r="P69" s="53">
        <v>466355</v>
      </c>
      <c r="Q69" s="54">
        <f t="shared" si="1"/>
        <v>4.1252056783268633E-3</v>
      </c>
      <c r="R69" s="53">
        <v>3347472</v>
      </c>
      <c r="S69" s="53">
        <v>41483339</v>
      </c>
      <c r="T69" s="53">
        <v>38135867</v>
      </c>
      <c r="U69" s="54">
        <f t="shared" si="2"/>
        <v>8.0694372263524883E-2</v>
      </c>
      <c r="V69" s="53">
        <v>1068273</v>
      </c>
      <c r="W69" s="53">
        <v>466355</v>
      </c>
      <c r="X69" s="54">
        <f t="shared" si="3"/>
        <v>9.2814110074137729E-2</v>
      </c>
    </row>
    <row r="70" spans="1:24" s="1" customFormat="1" x14ac:dyDescent="0.2">
      <c r="A70">
        <v>136</v>
      </c>
      <c r="B70" t="s">
        <v>231</v>
      </c>
      <c r="C70" t="s">
        <v>101</v>
      </c>
      <c r="D70" t="s">
        <v>232</v>
      </c>
      <c r="E70" t="s">
        <v>233</v>
      </c>
      <c r="F70" s="28" t="s">
        <v>65</v>
      </c>
      <c r="G70" s="52" t="s">
        <v>66</v>
      </c>
      <c r="H70" s="53">
        <v>49</v>
      </c>
      <c r="I70" s="53">
        <v>10</v>
      </c>
      <c r="J70" s="53">
        <v>25</v>
      </c>
      <c r="K70" s="53">
        <v>-2580906</v>
      </c>
      <c r="L70" s="53">
        <v>76523978</v>
      </c>
      <c r="M70" s="53">
        <v>79104884</v>
      </c>
      <c r="N70" s="54">
        <f t="shared" si="0"/>
        <v>-3.3726762087564241E-2</v>
      </c>
      <c r="O70" s="53">
        <v>1537116</v>
      </c>
      <c r="P70" s="53">
        <v>2457494</v>
      </c>
      <c r="Q70" s="54">
        <f t="shared" si="1"/>
        <v>-4.4853124912648548E-2</v>
      </c>
      <c r="R70" s="53">
        <v>-1954364</v>
      </c>
      <c r="S70" s="53">
        <v>73658489</v>
      </c>
      <c r="T70" s="53">
        <v>75612853</v>
      </c>
      <c r="U70" s="54">
        <f t="shared" si="2"/>
        <v>-2.6532773432265219E-2</v>
      </c>
      <c r="V70" s="53">
        <v>1537116</v>
      </c>
      <c r="W70" s="53"/>
      <c r="X70" s="54">
        <f t="shared" si="3"/>
        <v>-5.5488349352332492E-3</v>
      </c>
    </row>
    <row r="71" spans="1:24" s="1" customFormat="1" x14ac:dyDescent="0.2">
      <c r="A71">
        <v>76</v>
      </c>
      <c r="B71" t="s">
        <v>234</v>
      </c>
      <c r="C71" t="s">
        <v>112</v>
      </c>
      <c r="D71" t="s">
        <v>235</v>
      </c>
      <c r="E71" t="s">
        <v>236</v>
      </c>
      <c r="F71" s="28" t="s">
        <v>65</v>
      </c>
      <c r="G71" s="52" t="s">
        <v>66</v>
      </c>
      <c r="H71" s="53">
        <v>34</v>
      </c>
      <c r="I71" s="53">
        <v>10</v>
      </c>
      <c r="J71" s="53">
        <v>14</v>
      </c>
      <c r="K71" s="53">
        <v>-1440738</v>
      </c>
      <c r="L71" s="53">
        <v>43295202</v>
      </c>
      <c r="M71" s="53">
        <v>44735940</v>
      </c>
      <c r="N71" s="54">
        <f t="shared" si="0"/>
        <v>-3.3277082296555634E-2</v>
      </c>
      <c r="O71" s="53">
        <v>481549</v>
      </c>
      <c r="P71" s="53">
        <v>725887</v>
      </c>
      <c r="Q71" s="54">
        <f t="shared" si="1"/>
        <v>-3.8492486571239604E-2</v>
      </c>
      <c r="R71" s="53">
        <v>3723838</v>
      </c>
      <c r="S71" s="53">
        <v>31474699</v>
      </c>
      <c r="T71" s="53">
        <v>27750861</v>
      </c>
      <c r="U71" s="54">
        <f t="shared" si="2"/>
        <v>0.11831210840173563</v>
      </c>
      <c r="V71" s="53">
        <v>452833</v>
      </c>
      <c r="W71" s="53">
        <v>725887</v>
      </c>
      <c r="X71" s="54">
        <f t="shared" si="3"/>
        <v>0.10808176466630744</v>
      </c>
    </row>
    <row r="72" spans="1:24" s="1" customFormat="1" x14ac:dyDescent="0.2">
      <c r="A72">
        <v>21</v>
      </c>
      <c r="B72" t="s">
        <v>237</v>
      </c>
      <c r="C72" t="s">
        <v>97</v>
      </c>
      <c r="D72" t="s">
        <v>238</v>
      </c>
      <c r="E72" t="s">
        <v>239</v>
      </c>
      <c r="F72" s="28" t="s">
        <v>74</v>
      </c>
      <c r="G72" s="52" t="s">
        <v>66</v>
      </c>
      <c r="H72" s="53">
        <v>28</v>
      </c>
      <c r="I72" s="53">
        <v>5</v>
      </c>
      <c r="J72" s="53">
        <v>25</v>
      </c>
      <c r="K72" s="53">
        <v>4895037</v>
      </c>
      <c r="L72" s="53">
        <v>33985170</v>
      </c>
      <c r="M72" s="53">
        <v>29090133</v>
      </c>
      <c r="N72" s="54">
        <f t="shared" si="0"/>
        <v>0.14403450093084719</v>
      </c>
      <c r="O72" s="53">
        <v>254126</v>
      </c>
      <c r="P72" s="53">
        <v>10717</v>
      </c>
      <c r="Q72" s="54">
        <f t="shared" si="1"/>
        <v>0.15007452256027695</v>
      </c>
      <c r="R72" s="53">
        <v>4352205</v>
      </c>
      <c r="S72" s="53">
        <v>30520247</v>
      </c>
      <c r="T72" s="53">
        <v>26168042</v>
      </c>
      <c r="U72" s="54">
        <f t="shared" si="2"/>
        <v>0.14260058249200933</v>
      </c>
      <c r="V72" s="53">
        <v>171674</v>
      </c>
      <c r="W72" s="53">
        <v>10717</v>
      </c>
      <c r="X72" s="54">
        <f t="shared" si="3"/>
        <v>0.14704723109381129</v>
      </c>
    </row>
    <row r="73" spans="1:24" s="1" customFormat="1" x14ac:dyDescent="0.2">
      <c r="A73">
        <v>77</v>
      </c>
      <c r="B73" t="s">
        <v>240</v>
      </c>
      <c r="C73" t="s">
        <v>68</v>
      </c>
      <c r="D73" t="s">
        <v>241</v>
      </c>
      <c r="E73" t="s">
        <v>242</v>
      </c>
      <c r="F73" s="28" t="s">
        <v>243</v>
      </c>
      <c r="G73" s="52" t="s">
        <v>66</v>
      </c>
      <c r="H73" s="53">
        <v>25</v>
      </c>
      <c r="I73" s="53">
        <v>2</v>
      </c>
      <c r="J73" s="53">
        <v>25</v>
      </c>
      <c r="K73" s="53">
        <v>-1247989</v>
      </c>
      <c r="L73" s="53">
        <v>17983493</v>
      </c>
      <c r="M73" s="53">
        <v>19231482</v>
      </c>
      <c r="N73" s="54">
        <f t="shared" si="0"/>
        <v>-6.9396362542026732E-2</v>
      </c>
      <c r="O73" s="53">
        <v>-425503</v>
      </c>
      <c r="P73" s="53"/>
      <c r="Q73" s="54">
        <f t="shared" si="1"/>
        <v>-9.5312276633031462E-2</v>
      </c>
      <c r="R73" s="53">
        <v>-325567</v>
      </c>
      <c r="S73" s="53">
        <v>16573737</v>
      </c>
      <c r="T73" s="53">
        <v>16899304</v>
      </c>
      <c r="U73" s="54">
        <f t="shared" si="2"/>
        <v>-1.9643548102639737E-2</v>
      </c>
      <c r="V73" s="53">
        <v>-425503</v>
      </c>
      <c r="W73" s="53">
        <v>4831</v>
      </c>
      <c r="X73" s="54">
        <f t="shared" si="3"/>
        <v>-4.6810134160800494E-2</v>
      </c>
    </row>
    <row r="74" spans="1:24" s="1" customFormat="1" x14ac:dyDescent="0.2">
      <c r="A74">
        <v>78</v>
      </c>
      <c r="B74" t="s">
        <v>244</v>
      </c>
      <c r="C74" t="s">
        <v>68</v>
      </c>
      <c r="D74" t="s">
        <v>245</v>
      </c>
      <c r="E74" t="s">
        <v>158</v>
      </c>
      <c r="F74" s="28" t="s">
        <v>70</v>
      </c>
      <c r="G74" s="52" t="s">
        <v>66</v>
      </c>
      <c r="H74" s="53">
        <v>12</v>
      </c>
      <c r="I74" s="53">
        <v>2</v>
      </c>
      <c r="J74" s="53">
        <v>12</v>
      </c>
      <c r="K74" s="53">
        <v>-561634</v>
      </c>
      <c r="L74" s="53">
        <v>20071637</v>
      </c>
      <c r="M74" s="53">
        <v>20633271</v>
      </c>
      <c r="N74" s="54">
        <f t="shared" ref="N74:N137" si="4">IF(ISERROR((L74-M74)/ L74),"",((L74-M74)/ L74))</f>
        <v>-2.7981474555363869E-2</v>
      </c>
      <c r="O74" s="53">
        <v>36652</v>
      </c>
      <c r="P74" s="53">
        <v>23855</v>
      </c>
      <c r="Q74" s="54">
        <f t="shared" ref="Q74:Q137" si="5">IF(ISERROR(((L74+O74)-(M74+P74)) / (L74+O74)),"",(((L74+O74)-(M74+P74)) / (L74+O74)))</f>
        <v>-2.7294067635491016E-2</v>
      </c>
      <c r="R74" s="53">
        <v>128488</v>
      </c>
      <c r="S74" s="53">
        <v>12731755</v>
      </c>
      <c r="T74" s="53">
        <v>12603267</v>
      </c>
      <c r="U74" s="54">
        <f t="shared" ref="U74:U137" si="6">IF(ISERROR((S74-T74)/S74),"",((S74-T74)/S74))</f>
        <v>1.0091931552248688E-2</v>
      </c>
      <c r="V74" s="53">
        <v>36652</v>
      </c>
      <c r="W74" s="53"/>
      <c r="X74" s="54">
        <f t="shared" ref="X74:X137" si="7">IF(ISERROR(((S74+V74)-(T74+W74))/(S74+V74)),"",(((S74+V74)-(T74+W74))/(S74+V74)))</f>
        <v>1.2933484968015196E-2</v>
      </c>
    </row>
    <row r="75" spans="1:24" s="1" customFormat="1" x14ac:dyDescent="0.2">
      <c r="A75">
        <v>79</v>
      </c>
      <c r="B75" t="s">
        <v>246</v>
      </c>
      <c r="C75" t="s">
        <v>97</v>
      </c>
      <c r="D75" t="s">
        <v>247</v>
      </c>
      <c r="E75" t="s">
        <v>247</v>
      </c>
      <c r="F75" s="28" t="s">
        <v>74</v>
      </c>
      <c r="G75" s="52" t="s">
        <v>66</v>
      </c>
      <c r="H75" s="53">
        <v>18</v>
      </c>
      <c r="I75" s="53">
        <v>0</v>
      </c>
      <c r="J75" s="53">
        <v>10</v>
      </c>
      <c r="K75" s="53">
        <v>-1762812</v>
      </c>
      <c r="L75" s="53">
        <v>11021801</v>
      </c>
      <c r="M75" s="53">
        <v>12784613</v>
      </c>
      <c r="N75" s="54">
        <f t="shared" si="4"/>
        <v>-0.15993865249427022</v>
      </c>
      <c r="O75" s="53">
        <v>106009</v>
      </c>
      <c r="P75" s="53">
        <v>-1505</v>
      </c>
      <c r="Q75" s="54">
        <f t="shared" si="5"/>
        <v>-0.14875325872745851</v>
      </c>
      <c r="R75" s="53">
        <v>-1580281</v>
      </c>
      <c r="S75" s="53">
        <v>6147506</v>
      </c>
      <c r="T75" s="53">
        <v>7727787</v>
      </c>
      <c r="U75" s="54">
        <f t="shared" si="6"/>
        <v>-0.25706050551231668</v>
      </c>
      <c r="V75" s="53">
        <v>106009</v>
      </c>
      <c r="W75" s="53">
        <v>-1505</v>
      </c>
      <c r="X75" s="54">
        <f t="shared" si="7"/>
        <v>-0.23551026902470051</v>
      </c>
    </row>
    <row r="76" spans="1:24" s="1" customFormat="1" x14ac:dyDescent="0.2">
      <c r="A76">
        <v>63</v>
      </c>
      <c r="B76" t="s">
        <v>248</v>
      </c>
      <c r="C76" t="s">
        <v>71</v>
      </c>
      <c r="D76" t="s">
        <v>249</v>
      </c>
      <c r="E76" t="s">
        <v>118</v>
      </c>
      <c r="F76" s="28" t="s">
        <v>74</v>
      </c>
      <c r="G76" s="52" t="s">
        <v>75</v>
      </c>
      <c r="H76" s="53">
        <v>272</v>
      </c>
      <c r="I76" s="53">
        <v>26</v>
      </c>
      <c r="J76" s="53">
        <v>133</v>
      </c>
      <c r="K76" s="53">
        <v>-36704170</v>
      </c>
      <c r="L76" s="53">
        <v>474523877</v>
      </c>
      <c r="M76" s="53">
        <v>511228047</v>
      </c>
      <c r="N76" s="54">
        <f t="shared" si="4"/>
        <v>-7.7349469181716229E-2</v>
      </c>
      <c r="O76" s="53"/>
      <c r="P76" s="53">
        <v>85698</v>
      </c>
      <c r="Q76" s="54">
        <f t="shared" si="5"/>
        <v>-7.7530067048659806E-2</v>
      </c>
      <c r="R76" s="53">
        <v>-29676732</v>
      </c>
      <c r="S76" s="53">
        <v>383985310</v>
      </c>
      <c r="T76" s="53">
        <v>413662042</v>
      </c>
      <c r="U76" s="54">
        <f t="shared" si="6"/>
        <v>-7.7286112846348204E-2</v>
      </c>
      <c r="V76" s="53"/>
      <c r="W76" s="53">
        <v>85698</v>
      </c>
      <c r="X76" s="54">
        <f t="shared" si="7"/>
        <v>-7.7509293259161394E-2</v>
      </c>
    </row>
    <row r="77" spans="1:24" s="1" customFormat="1" x14ac:dyDescent="0.2">
      <c r="A77">
        <v>191</v>
      </c>
      <c r="B77" t="s">
        <v>250</v>
      </c>
      <c r="C77" t="s">
        <v>251</v>
      </c>
      <c r="D77" t="s">
        <v>252</v>
      </c>
      <c r="E77" t="s">
        <v>127</v>
      </c>
      <c r="F77" s="28" t="s">
        <v>74</v>
      </c>
      <c r="G77" s="52" t="s">
        <v>75</v>
      </c>
      <c r="H77" s="53">
        <v>130</v>
      </c>
      <c r="I77" s="53">
        <v>104</v>
      </c>
      <c r="J77" s="53">
        <v>108</v>
      </c>
      <c r="K77" s="53">
        <v>38014635</v>
      </c>
      <c r="L77" s="53">
        <v>253734961</v>
      </c>
      <c r="M77" s="53">
        <v>215720326</v>
      </c>
      <c r="N77" s="54">
        <f t="shared" si="4"/>
        <v>0.14982024885407888</v>
      </c>
      <c r="O77" s="53">
        <v>228250</v>
      </c>
      <c r="P77" s="53">
        <v>2733743</v>
      </c>
      <c r="Q77" s="54">
        <f t="shared" si="5"/>
        <v>0.13982002298750271</v>
      </c>
      <c r="R77" s="53">
        <v>38014635</v>
      </c>
      <c r="S77" s="53">
        <v>253734961</v>
      </c>
      <c r="T77" s="53">
        <v>215720326</v>
      </c>
      <c r="U77" s="54">
        <f t="shared" si="6"/>
        <v>0.14982024885407888</v>
      </c>
      <c r="V77" s="53">
        <v>228250</v>
      </c>
      <c r="W77" s="53">
        <v>2733743</v>
      </c>
      <c r="X77" s="54">
        <f t="shared" si="7"/>
        <v>0.13982002298750271</v>
      </c>
    </row>
    <row r="78" spans="1:24" s="1" customFormat="1" x14ac:dyDescent="0.2">
      <c r="A78">
        <v>180</v>
      </c>
      <c r="B78" t="s">
        <v>253</v>
      </c>
      <c r="C78" t="s">
        <v>132</v>
      </c>
      <c r="D78" t="s">
        <v>254</v>
      </c>
      <c r="E78" t="s">
        <v>255</v>
      </c>
      <c r="F78" s="28" t="s">
        <v>74</v>
      </c>
      <c r="G78" s="52" t="s">
        <v>75</v>
      </c>
      <c r="H78" s="53">
        <v>184</v>
      </c>
      <c r="I78" s="53">
        <v>44</v>
      </c>
      <c r="J78" s="53">
        <v>178</v>
      </c>
      <c r="K78" s="53">
        <v>-28477166</v>
      </c>
      <c r="L78" s="53">
        <v>376230835</v>
      </c>
      <c r="M78" s="53">
        <v>404708001</v>
      </c>
      <c r="N78" s="54">
        <f t="shared" si="4"/>
        <v>-7.5690675380182482E-2</v>
      </c>
      <c r="O78" s="53">
        <v>-57</v>
      </c>
      <c r="P78" s="53">
        <v>349774</v>
      </c>
      <c r="Q78" s="54">
        <f t="shared" si="5"/>
        <v>-7.662051773977939E-2</v>
      </c>
      <c r="R78" s="53">
        <v>-28477166</v>
      </c>
      <c r="S78" s="53">
        <v>376230835</v>
      </c>
      <c r="T78" s="53">
        <v>404708001</v>
      </c>
      <c r="U78" s="54">
        <f t="shared" si="6"/>
        <v>-7.5690675380182482E-2</v>
      </c>
      <c r="V78" s="53">
        <v>-57</v>
      </c>
      <c r="W78" s="53">
        <v>349774</v>
      </c>
      <c r="X78" s="54">
        <f t="shared" si="7"/>
        <v>-7.662051773977939E-2</v>
      </c>
    </row>
    <row r="79" spans="1:24" s="1" customFormat="1" x14ac:dyDescent="0.2">
      <c r="A79">
        <v>172</v>
      </c>
      <c r="B79" t="s">
        <v>256</v>
      </c>
      <c r="C79" t="s">
        <v>206</v>
      </c>
      <c r="D79" t="s">
        <v>257</v>
      </c>
      <c r="E79" t="s">
        <v>258</v>
      </c>
      <c r="F79" s="28" t="s">
        <v>65</v>
      </c>
      <c r="G79" s="52" t="s">
        <v>66</v>
      </c>
      <c r="H79" s="53">
        <v>49</v>
      </c>
      <c r="I79" s="53">
        <v>8</v>
      </c>
      <c r="J79" s="53">
        <v>35</v>
      </c>
      <c r="K79" s="53">
        <v>7295199</v>
      </c>
      <c r="L79" s="53">
        <v>143694889</v>
      </c>
      <c r="M79" s="53">
        <v>136399690</v>
      </c>
      <c r="N79" s="54">
        <f t="shared" si="4"/>
        <v>5.0768674173233816E-2</v>
      </c>
      <c r="O79" s="53">
        <v>299738</v>
      </c>
      <c r="P79" s="53">
        <v>3766585</v>
      </c>
      <c r="Q79" s="54">
        <f t="shared" si="5"/>
        <v>2.6586769796625814E-2</v>
      </c>
      <c r="R79" s="53">
        <v>16148589</v>
      </c>
      <c r="S79" s="53">
        <v>102730365</v>
      </c>
      <c r="T79" s="53">
        <v>86581776</v>
      </c>
      <c r="U79" s="54">
        <f t="shared" si="6"/>
        <v>0.15719392216702432</v>
      </c>
      <c r="V79" s="53">
        <v>299738</v>
      </c>
      <c r="W79" s="53">
        <v>3766585</v>
      </c>
      <c r="X79" s="54">
        <f t="shared" si="7"/>
        <v>0.12308773485356993</v>
      </c>
    </row>
    <row r="80" spans="1:24" s="1" customFormat="1" x14ac:dyDescent="0.2">
      <c r="A80">
        <v>81</v>
      </c>
      <c r="B80" t="s">
        <v>259</v>
      </c>
      <c r="C80" t="s">
        <v>112</v>
      </c>
      <c r="D80" t="s">
        <v>260</v>
      </c>
      <c r="E80" t="s">
        <v>261</v>
      </c>
      <c r="F80" s="28" t="s">
        <v>65</v>
      </c>
      <c r="G80" s="52" t="s">
        <v>66</v>
      </c>
      <c r="H80" s="53">
        <v>28</v>
      </c>
      <c r="I80" s="53">
        <v>6</v>
      </c>
      <c r="J80" s="53">
        <v>14</v>
      </c>
      <c r="K80" s="53">
        <v>2349048</v>
      </c>
      <c r="L80" s="53">
        <v>51965726</v>
      </c>
      <c r="M80" s="53">
        <v>49616678</v>
      </c>
      <c r="N80" s="54">
        <f t="shared" si="4"/>
        <v>4.5203794516408755E-2</v>
      </c>
      <c r="O80" s="53">
        <v>5625493</v>
      </c>
      <c r="P80" s="53">
        <v>9072758</v>
      </c>
      <c r="Q80" s="54">
        <f t="shared" si="5"/>
        <v>-1.9069174417023538E-2</v>
      </c>
      <c r="R80" s="53">
        <v>8304567</v>
      </c>
      <c r="S80" s="53">
        <v>37778698</v>
      </c>
      <c r="T80" s="53">
        <v>29474131</v>
      </c>
      <c r="U80" s="54">
        <f t="shared" si="6"/>
        <v>0.21982141893825985</v>
      </c>
      <c r="V80" s="53">
        <v>3637592</v>
      </c>
      <c r="W80" s="53">
        <v>5872355</v>
      </c>
      <c r="X80" s="54">
        <f t="shared" si="7"/>
        <v>0.1465559566054806</v>
      </c>
    </row>
    <row r="81" spans="1:24" s="1" customFormat="1" x14ac:dyDescent="0.2">
      <c r="A81">
        <v>2</v>
      </c>
      <c r="B81" t="s">
        <v>262</v>
      </c>
      <c r="C81" t="s">
        <v>129</v>
      </c>
      <c r="D81" t="s">
        <v>263</v>
      </c>
      <c r="E81" t="s">
        <v>127</v>
      </c>
      <c r="F81" s="28" t="s">
        <v>74</v>
      </c>
      <c r="G81" s="52" t="s">
        <v>75</v>
      </c>
      <c r="H81" s="53">
        <v>972</v>
      </c>
      <c r="I81" s="53">
        <v>44</v>
      </c>
      <c r="J81" s="53">
        <v>672</v>
      </c>
      <c r="K81" s="53">
        <v>-84741016</v>
      </c>
      <c r="L81" s="53">
        <v>1479328265</v>
      </c>
      <c r="M81" s="53">
        <v>1564069281</v>
      </c>
      <c r="N81" s="54">
        <f t="shared" si="4"/>
        <v>-5.7283442765828585E-2</v>
      </c>
      <c r="O81" s="53">
        <v>2165957</v>
      </c>
      <c r="P81" s="53">
        <v>443895</v>
      </c>
      <c r="Q81" s="54">
        <f t="shared" si="5"/>
        <v>-5.6037312037522075E-2</v>
      </c>
      <c r="R81" s="53">
        <v>-33797286</v>
      </c>
      <c r="S81" s="53">
        <v>1306287020</v>
      </c>
      <c r="T81" s="53">
        <v>1340084306</v>
      </c>
      <c r="U81" s="54">
        <f t="shared" si="6"/>
        <v>-2.5872787130656782E-2</v>
      </c>
      <c r="V81" s="53">
        <v>2081988</v>
      </c>
      <c r="W81" s="53">
        <v>417849</v>
      </c>
      <c r="X81" s="54">
        <f t="shared" si="7"/>
        <v>-2.4559697458073692E-2</v>
      </c>
    </row>
    <row r="82" spans="1:24" s="1" customFormat="1" x14ac:dyDescent="0.2">
      <c r="A82">
        <v>91</v>
      </c>
      <c r="B82" s="1" t="s">
        <v>409</v>
      </c>
      <c r="C82" t="s">
        <v>413</v>
      </c>
      <c r="D82" t="s">
        <v>263</v>
      </c>
      <c r="E82" t="s">
        <v>127</v>
      </c>
      <c r="F82" s="28" t="s">
        <v>74</v>
      </c>
      <c r="G82" s="52" t="s">
        <v>75</v>
      </c>
      <c r="H82" s="53">
        <v>301</v>
      </c>
      <c r="I82" s="53">
        <v>196</v>
      </c>
      <c r="J82" s="53">
        <v>301</v>
      </c>
      <c r="K82" s="53">
        <v>27241154</v>
      </c>
      <c r="L82" s="53">
        <v>1023070708</v>
      </c>
      <c r="M82" s="53">
        <v>995829554</v>
      </c>
      <c r="N82" s="54">
        <f t="shared" si="4"/>
        <v>2.662685363483205E-2</v>
      </c>
      <c r="O82" s="53">
        <v>-94547939</v>
      </c>
      <c r="P82" s="53">
        <v>9730622</v>
      </c>
      <c r="Q82" s="54">
        <f t="shared" si="5"/>
        <v>-8.2967709109565191E-2</v>
      </c>
      <c r="R82" s="53">
        <v>29902143</v>
      </c>
      <c r="S82" s="53">
        <v>994524889</v>
      </c>
      <c r="T82" s="53">
        <v>964622746</v>
      </c>
      <c r="U82" s="54">
        <f t="shared" si="6"/>
        <v>3.0066761858586328E-2</v>
      </c>
      <c r="V82" s="53">
        <v>-94547939</v>
      </c>
      <c r="W82" s="53">
        <v>9730622</v>
      </c>
      <c r="X82" s="54">
        <f t="shared" si="7"/>
        <v>-8.2642581012769278E-2</v>
      </c>
    </row>
    <row r="83" spans="1:24" s="1" customFormat="1" x14ac:dyDescent="0.2">
      <c r="A83">
        <v>59</v>
      </c>
      <c r="B83" t="s">
        <v>264</v>
      </c>
      <c r="C83" t="s">
        <v>68</v>
      </c>
      <c r="D83" t="s">
        <v>263</v>
      </c>
      <c r="E83" t="s">
        <v>127</v>
      </c>
      <c r="F83" s="28" t="s">
        <v>74</v>
      </c>
      <c r="G83" s="52" t="s">
        <v>75</v>
      </c>
      <c r="H83" s="53">
        <v>894</v>
      </c>
      <c r="I83" s="53">
        <v>65</v>
      </c>
      <c r="J83" s="53">
        <v>449</v>
      </c>
      <c r="K83" s="53">
        <v>-47297000</v>
      </c>
      <c r="L83" s="53">
        <v>1291238000</v>
      </c>
      <c r="M83" s="53">
        <v>1338535000</v>
      </c>
      <c r="N83" s="54">
        <f t="shared" si="4"/>
        <v>-3.662918842227382E-2</v>
      </c>
      <c r="O83" s="53">
        <v>67000</v>
      </c>
      <c r="P83" s="53"/>
      <c r="Q83" s="54">
        <f t="shared" si="5"/>
        <v>-3.6575402402995422E-2</v>
      </c>
      <c r="R83" s="53">
        <v>-30054969</v>
      </c>
      <c r="S83" s="53">
        <v>1191977832</v>
      </c>
      <c r="T83" s="53">
        <v>1222032801</v>
      </c>
      <c r="U83" s="54">
        <f t="shared" si="6"/>
        <v>-2.5214369087360678E-2</v>
      </c>
      <c r="V83" s="53">
        <v>67000</v>
      </c>
      <c r="W83" s="53"/>
      <c r="X83" s="54">
        <f t="shared" si="7"/>
        <v>-2.5156745950306675E-2</v>
      </c>
    </row>
    <row r="84" spans="1:24" s="1" customFormat="1" x14ac:dyDescent="0.2">
      <c r="A84">
        <v>185</v>
      </c>
      <c r="B84" t="s">
        <v>265</v>
      </c>
      <c r="C84" t="s">
        <v>132</v>
      </c>
      <c r="D84" t="s">
        <v>263</v>
      </c>
      <c r="E84" t="s">
        <v>127</v>
      </c>
      <c r="F84" s="28" t="s">
        <v>74</v>
      </c>
      <c r="G84" s="52" t="s">
        <v>75</v>
      </c>
      <c r="H84" s="53">
        <v>1700</v>
      </c>
      <c r="I84" s="53">
        <v>168</v>
      </c>
      <c r="J84" s="53">
        <v>764</v>
      </c>
      <c r="K84" s="53">
        <v>-100515943</v>
      </c>
      <c r="L84" s="53">
        <v>1877334846</v>
      </c>
      <c r="M84" s="53">
        <v>1977850789</v>
      </c>
      <c r="N84" s="54">
        <f t="shared" si="4"/>
        <v>-5.3541829905393447E-2</v>
      </c>
      <c r="O84" s="53">
        <v>2630833</v>
      </c>
      <c r="P84" s="53">
        <v>1681288</v>
      </c>
      <c r="Q84" s="54">
        <f t="shared" si="5"/>
        <v>-5.2961816863040724E-2</v>
      </c>
      <c r="R84" s="53">
        <v>-91179902</v>
      </c>
      <c r="S84" s="53">
        <v>1865978157</v>
      </c>
      <c r="T84" s="53">
        <v>1957158059</v>
      </c>
      <c r="U84" s="54">
        <f t="shared" si="6"/>
        <v>-4.8864399434660692E-2</v>
      </c>
      <c r="V84" s="53">
        <v>2630833</v>
      </c>
      <c r="W84" s="53">
        <v>1681288</v>
      </c>
      <c r="X84" s="54">
        <f t="shared" si="7"/>
        <v>-4.8287446695844054E-2</v>
      </c>
    </row>
    <row r="85" spans="1:24" s="1" customFormat="1" x14ac:dyDescent="0.2">
      <c r="A85">
        <v>17</v>
      </c>
      <c r="B85" t="s">
        <v>266</v>
      </c>
      <c r="C85" t="s">
        <v>68</v>
      </c>
      <c r="D85" t="s">
        <v>267</v>
      </c>
      <c r="E85" t="s">
        <v>268</v>
      </c>
      <c r="F85" s="28" t="s">
        <v>74</v>
      </c>
      <c r="G85" s="52" t="s">
        <v>66</v>
      </c>
      <c r="H85" s="53">
        <v>30</v>
      </c>
      <c r="I85" s="53">
        <v>6</v>
      </c>
      <c r="J85" s="53">
        <v>25</v>
      </c>
      <c r="K85" s="53">
        <v>2450333</v>
      </c>
      <c r="L85" s="53">
        <v>59056257</v>
      </c>
      <c r="M85" s="53">
        <v>56605924</v>
      </c>
      <c r="N85" s="54">
        <f t="shared" si="4"/>
        <v>4.1491505294688757E-2</v>
      </c>
      <c r="O85" s="53">
        <v>2632000</v>
      </c>
      <c r="P85" s="53">
        <v>2179347</v>
      </c>
      <c r="Q85" s="54">
        <f t="shared" si="5"/>
        <v>4.7058972666386083E-2</v>
      </c>
      <c r="R85" s="53">
        <v>1706773</v>
      </c>
      <c r="S85" s="53">
        <v>55911893</v>
      </c>
      <c r="T85" s="53">
        <v>54205120</v>
      </c>
      <c r="U85" s="54">
        <f t="shared" si="6"/>
        <v>3.0526117225184987E-2</v>
      </c>
      <c r="V85" s="53">
        <v>2632000</v>
      </c>
      <c r="W85" s="53">
        <v>2179347</v>
      </c>
      <c r="X85" s="54">
        <f t="shared" si="7"/>
        <v>3.6885589415790988E-2</v>
      </c>
    </row>
    <row r="86" spans="1:24" s="1" customFormat="1" x14ac:dyDescent="0.2">
      <c r="A86">
        <v>94</v>
      </c>
      <c r="B86" t="s">
        <v>269</v>
      </c>
      <c r="C86" t="s">
        <v>112</v>
      </c>
      <c r="D86" t="s">
        <v>270</v>
      </c>
      <c r="E86" t="s">
        <v>83</v>
      </c>
      <c r="F86" s="28" t="s">
        <v>65</v>
      </c>
      <c r="G86" s="52" t="s">
        <v>66</v>
      </c>
      <c r="H86" s="53">
        <v>39</v>
      </c>
      <c r="I86" s="53">
        <v>12</v>
      </c>
      <c r="J86" s="53">
        <v>35</v>
      </c>
      <c r="K86" s="53">
        <v>10596950</v>
      </c>
      <c r="L86" s="53">
        <v>95344154</v>
      </c>
      <c r="M86" s="53">
        <v>84747204</v>
      </c>
      <c r="N86" s="54">
        <f t="shared" si="4"/>
        <v>0.11114420292616997</v>
      </c>
      <c r="O86" s="53">
        <v>1389467</v>
      </c>
      <c r="P86" s="53">
        <v>3311499</v>
      </c>
      <c r="Q86" s="54">
        <f t="shared" si="5"/>
        <v>8.9678416979759298E-2</v>
      </c>
      <c r="R86" s="53">
        <v>14323875</v>
      </c>
      <c r="S86" s="53">
        <v>87397668</v>
      </c>
      <c r="T86" s="53">
        <v>73073793</v>
      </c>
      <c r="U86" s="54">
        <f t="shared" si="6"/>
        <v>0.16389310296013848</v>
      </c>
      <c r="V86" s="53">
        <v>254049</v>
      </c>
      <c r="W86" s="53">
        <v>2176081</v>
      </c>
      <c r="X86" s="54">
        <f t="shared" si="7"/>
        <v>0.14149001781676451</v>
      </c>
    </row>
    <row r="87" spans="1:24" s="1" customFormat="1" x14ac:dyDescent="0.2">
      <c r="A87">
        <v>83</v>
      </c>
      <c r="B87" t="s">
        <v>271</v>
      </c>
      <c r="C87" t="s">
        <v>62</v>
      </c>
      <c r="D87" t="s">
        <v>272</v>
      </c>
      <c r="E87" t="s">
        <v>146</v>
      </c>
      <c r="F87" s="28" t="s">
        <v>65</v>
      </c>
      <c r="G87" s="52" t="s">
        <v>66</v>
      </c>
      <c r="H87" s="53">
        <v>25</v>
      </c>
      <c r="I87" s="53">
        <v>4</v>
      </c>
      <c r="J87" s="53">
        <v>25</v>
      </c>
      <c r="K87" s="53">
        <v>-3722673</v>
      </c>
      <c r="L87" s="53">
        <v>36237208</v>
      </c>
      <c r="M87" s="53">
        <v>39959881</v>
      </c>
      <c r="N87" s="54">
        <f t="shared" si="4"/>
        <v>-0.10273067947177388</v>
      </c>
      <c r="O87" s="53">
        <v>1166096</v>
      </c>
      <c r="P87" s="53">
        <v>2703243</v>
      </c>
      <c r="Q87" s="54">
        <f t="shared" si="5"/>
        <v>-0.14062447531373165</v>
      </c>
      <c r="R87" s="53">
        <v>-2466785</v>
      </c>
      <c r="S87" s="53">
        <v>35712292</v>
      </c>
      <c r="T87" s="53">
        <v>38179077</v>
      </c>
      <c r="U87" s="54">
        <f t="shared" si="6"/>
        <v>-6.9073835977819631E-2</v>
      </c>
      <c r="V87" s="53">
        <v>1166096</v>
      </c>
      <c r="W87" s="53">
        <v>2703243</v>
      </c>
      <c r="X87" s="54">
        <f t="shared" si="7"/>
        <v>-0.10857123147573587</v>
      </c>
    </row>
    <row r="88" spans="1:24" s="1" customFormat="1" x14ac:dyDescent="0.2">
      <c r="A88">
        <v>67</v>
      </c>
      <c r="B88" t="s">
        <v>273</v>
      </c>
      <c r="C88" t="s">
        <v>68</v>
      </c>
      <c r="D88" t="s">
        <v>274</v>
      </c>
      <c r="E88" t="s">
        <v>275</v>
      </c>
      <c r="F88" s="28" t="s">
        <v>74</v>
      </c>
      <c r="G88" s="52" t="s">
        <v>66</v>
      </c>
      <c r="H88" s="53">
        <v>49</v>
      </c>
      <c r="I88" s="53">
        <v>8</v>
      </c>
      <c r="J88" s="53">
        <v>23</v>
      </c>
      <c r="K88" s="53">
        <v>9365733</v>
      </c>
      <c r="L88" s="53">
        <v>114955196</v>
      </c>
      <c r="M88" s="53">
        <v>105589463</v>
      </c>
      <c r="N88" s="54">
        <f t="shared" si="4"/>
        <v>8.1472898362941332E-2</v>
      </c>
      <c r="O88" s="53">
        <v>4499605</v>
      </c>
      <c r="P88" s="53">
        <v>7311850</v>
      </c>
      <c r="Q88" s="54">
        <f t="shared" si="5"/>
        <v>5.4861654325639032E-2</v>
      </c>
      <c r="R88" s="53">
        <v>9846403</v>
      </c>
      <c r="S88" s="53">
        <v>106631243</v>
      </c>
      <c r="T88" s="53">
        <v>96784840</v>
      </c>
      <c r="U88" s="54">
        <f t="shared" si="6"/>
        <v>9.2340694180972835E-2</v>
      </c>
      <c r="V88" s="53">
        <v>4499605</v>
      </c>
      <c r="W88" s="53">
        <v>7311850</v>
      </c>
      <c r="X88" s="54">
        <f t="shared" si="7"/>
        <v>6.3296178573207684E-2</v>
      </c>
    </row>
    <row r="89" spans="1:24" s="1" customFormat="1" x14ac:dyDescent="0.2">
      <c r="A89">
        <v>152</v>
      </c>
      <c r="B89" t="s">
        <v>276</v>
      </c>
      <c r="C89" t="s">
        <v>68</v>
      </c>
      <c r="D89" t="s">
        <v>277</v>
      </c>
      <c r="E89" t="s">
        <v>278</v>
      </c>
      <c r="F89" s="28" t="s">
        <v>74</v>
      </c>
      <c r="G89" s="52" t="s">
        <v>66</v>
      </c>
      <c r="H89" s="53">
        <v>49</v>
      </c>
      <c r="I89" s="53">
        <v>5</v>
      </c>
      <c r="J89" s="53">
        <v>25</v>
      </c>
      <c r="K89" s="53">
        <v>4882227</v>
      </c>
      <c r="L89" s="53">
        <v>49734272</v>
      </c>
      <c r="M89" s="53">
        <v>44852045</v>
      </c>
      <c r="N89" s="54">
        <f t="shared" si="4"/>
        <v>9.8166250427873955E-2</v>
      </c>
      <c r="O89" s="53">
        <v>664311</v>
      </c>
      <c r="P89" s="53"/>
      <c r="Q89" s="54">
        <f t="shared" si="5"/>
        <v>0.11005345130437497</v>
      </c>
      <c r="R89" s="53">
        <v>4882227</v>
      </c>
      <c r="S89" s="53">
        <v>49734272</v>
      </c>
      <c r="T89" s="53">
        <v>44852045</v>
      </c>
      <c r="U89" s="54">
        <f t="shared" si="6"/>
        <v>9.8166250427873955E-2</v>
      </c>
      <c r="V89" s="53">
        <v>664311</v>
      </c>
      <c r="W89" s="53"/>
      <c r="X89" s="54">
        <f t="shared" si="7"/>
        <v>0.11005345130437497</v>
      </c>
    </row>
    <row r="90" spans="1:24" s="1" customFormat="1" x14ac:dyDescent="0.2">
      <c r="A90">
        <v>114</v>
      </c>
      <c r="B90" t="s">
        <v>279</v>
      </c>
      <c r="C90" t="s">
        <v>71</v>
      </c>
      <c r="D90" t="s">
        <v>280</v>
      </c>
      <c r="E90" t="s">
        <v>281</v>
      </c>
      <c r="F90" s="28" t="s">
        <v>74</v>
      </c>
      <c r="G90" s="52" t="s">
        <v>66</v>
      </c>
      <c r="H90" s="53">
        <v>49</v>
      </c>
      <c r="I90" s="53">
        <v>6</v>
      </c>
      <c r="J90" s="53">
        <v>20</v>
      </c>
      <c r="K90" s="53">
        <v>6600467</v>
      </c>
      <c r="L90" s="53">
        <v>70523532</v>
      </c>
      <c r="M90" s="53">
        <v>63923065</v>
      </c>
      <c r="N90" s="54">
        <f t="shared" si="4"/>
        <v>9.3592405439931733E-2</v>
      </c>
      <c r="O90" s="53">
        <v>4038</v>
      </c>
      <c r="P90" s="53">
        <v>5432</v>
      </c>
      <c r="Q90" s="54">
        <f t="shared" si="5"/>
        <v>9.356728156095552E-2</v>
      </c>
      <c r="R90" s="53">
        <v>10187999</v>
      </c>
      <c r="S90" s="53">
        <v>64189439</v>
      </c>
      <c r="T90" s="53">
        <v>54001440</v>
      </c>
      <c r="U90" s="54">
        <f t="shared" si="6"/>
        <v>0.15871768251472021</v>
      </c>
      <c r="V90" s="53">
        <v>4038</v>
      </c>
      <c r="W90" s="53">
        <v>5432</v>
      </c>
      <c r="X90" s="54">
        <f t="shared" si="7"/>
        <v>0.15868598300104542</v>
      </c>
    </row>
    <row r="91" spans="1:24" s="1" customFormat="1" x14ac:dyDescent="0.2">
      <c r="A91">
        <v>127</v>
      </c>
      <c r="B91" t="s">
        <v>282</v>
      </c>
      <c r="C91" t="s">
        <v>129</v>
      </c>
      <c r="D91" t="s">
        <v>283</v>
      </c>
      <c r="E91" t="s">
        <v>284</v>
      </c>
      <c r="F91" s="28" t="s">
        <v>74</v>
      </c>
      <c r="G91" s="52" t="s">
        <v>66</v>
      </c>
      <c r="H91" s="53">
        <v>62</v>
      </c>
      <c r="I91" s="53">
        <v>10</v>
      </c>
      <c r="J91" s="53">
        <v>34</v>
      </c>
      <c r="K91" s="53">
        <v>11643954</v>
      </c>
      <c r="L91" s="53">
        <v>134831332</v>
      </c>
      <c r="M91" s="53">
        <v>123187378</v>
      </c>
      <c r="N91" s="54">
        <f t="shared" si="4"/>
        <v>8.6359407915661615E-2</v>
      </c>
      <c r="O91" s="53">
        <v>53265</v>
      </c>
      <c r="P91" s="53">
        <v>20708</v>
      </c>
      <c r="Q91" s="54">
        <f t="shared" si="5"/>
        <v>8.6566674473587221E-2</v>
      </c>
      <c r="R91" s="53">
        <v>11043731</v>
      </c>
      <c r="S91" s="53">
        <v>133166618</v>
      </c>
      <c r="T91" s="53">
        <v>122122887</v>
      </c>
      <c r="U91" s="54">
        <f t="shared" si="6"/>
        <v>8.2931677366770706E-2</v>
      </c>
      <c r="V91" s="53">
        <v>53265</v>
      </c>
      <c r="W91" s="53">
        <v>20708</v>
      </c>
      <c r="X91" s="54">
        <f t="shared" si="7"/>
        <v>8.3142904426661293E-2</v>
      </c>
    </row>
    <row r="92" spans="1:24" s="1" customFormat="1" x14ac:dyDescent="0.2">
      <c r="A92">
        <v>105</v>
      </c>
      <c r="B92" t="s">
        <v>285</v>
      </c>
      <c r="C92" t="s">
        <v>68</v>
      </c>
      <c r="D92" t="s">
        <v>286</v>
      </c>
      <c r="E92" t="s">
        <v>134</v>
      </c>
      <c r="F92" s="28" t="s">
        <v>74</v>
      </c>
      <c r="G92" s="52" t="s">
        <v>75</v>
      </c>
      <c r="H92" s="53">
        <v>37</v>
      </c>
      <c r="I92" s="53">
        <v>12</v>
      </c>
      <c r="J92" s="53">
        <v>37</v>
      </c>
      <c r="K92" s="53">
        <v>-12681689</v>
      </c>
      <c r="L92" s="53">
        <v>119703665</v>
      </c>
      <c r="M92" s="53">
        <v>132385354</v>
      </c>
      <c r="N92" s="54">
        <f t="shared" si="4"/>
        <v>-0.10594236191515105</v>
      </c>
      <c r="O92" s="53">
        <v>1410911</v>
      </c>
      <c r="P92" s="53">
        <v>6908504</v>
      </c>
      <c r="Q92" s="54">
        <f t="shared" si="5"/>
        <v>-0.1500998690694339</v>
      </c>
      <c r="R92" s="53">
        <v>1470175</v>
      </c>
      <c r="S92" s="53">
        <v>87416104</v>
      </c>
      <c r="T92" s="53">
        <v>85945929</v>
      </c>
      <c r="U92" s="54">
        <f t="shared" si="6"/>
        <v>1.6818125410851072E-2</v>
      </c>
      <c r="V92" s="53">
        <v>-6608523</v>
      </c>
      <c r="W92" s="53">
        <v>200587</v>
      </c>
      <c r="X92" s="54">
        <f t="shared" si="7"/>
        <v>-6.6069729274534278E-2</v>
      </c>
    </row>
    <row r="93" spans="1:24" s="1" customFormat="1" x14ac:dyDescent="0.2">
      <c r="A93">
        <v>116</v>
      </c>
      <c r="B93" t="s">
        <v>287</v>
      </c>
      <c r="C93" t="s">
        <v>217</v>
      </c>
      <c r="D93" t="s">
        <v>288</v>
      </c>
      <c r="E93" t="s">
        <v>289</v>
      </c>
      <c r="F93" s="28" t="s">
        <v>74</v>
      </c>
      <c r="G93" s="52" t="s">
        <v>66</v>
      </c>
      <c r="H93" s="53">
        <v>16</v>
      </c>
      <c r="I93" s="53">
        <v>3</v>
      </c>
      <c r="J93" s="53">
        <v>16</v>
      </c>
      <c r="K93" s="53">
        <v>5076781</v>
      </c>
      <c r="L93" s="53">
        <v>35493282</v>
      </c>
      <c r="M93" s="53">
        <v>30416501</v>
      </c>
      <c r="N93" s="54">
        <f t="shared" si="4"/>
        <v>0.1430349833526243</v>
      </c>
      <c r="O93" s="53">
        <v>978872</v>
      </c>
      <c r="P93" s="53"/>
      <c r="Q93" s="54">
        <f t="shared" si="5"/>
        <v>0.16603497013091137</v>
      </c>
      <c r="R93" s="53">
        <v>5268476</v>
      </c>
      <c r="S93" s="53">
        <v>35075282</v>
      </c>
      <c r="T93" s="53">
        <v>29806806</v>
      </c>
      <c r="U93" s="54">
        <f t="shared" si="6"/>
        <v>0.15020480804687472</v>
      </c>
      <c r="V93" s="53">
        <v>978872</v>
      </c>
      <c r="W93" s="53"/>
      <c r="X93" s="54">
        <f t="shared" si="7"/>
        <v>0.17327678802281701</v>
      </c>
    </row>
    <row r="94" spans="1:24" s="1" customFormat="1" x14ac:dyDescent="0.2">
      <c r="A94">
        <v>28</v>
      </c>
      <c r="B94" t="s">
        <v>290</v>
      </c>
      <c r="C94" t="s">
        <v>68</v>
      </c>
      <c r="D94" t="s">
        <v>291</v>
      </c>
      <c r="E94" t="s">
        <v>292</v>
      </c>
      <c r="F94" s="28" t="s">
        <v>70</v>
      </c>
      <c r="G94" s="52" t="s">
        <v>66</v>
      </c>
      <c r="H94" s="53">
        <v>28</v>
      </c>
      <c r="I94" s="53">
        <v>3</v>
      </c>
      <c r="J94" s="53">
        <v>25</v>
      </c>
      <c r="K94" s="53">
        <v>-5707876</v>
      </c>
      <c r="L94" s="53">
        <v>44044967</v>
      </c>
      <c r="M94" s="53">
        <v>49752843</v>
      </c>
      <c r="N94" s="54">
        <f t="shared" si="4"/>
        <v>-0.1295920144519577</v>
      </c>
      <c r="O94" s="53">
        <v>1946689</v>
      </c>
      <c r="P94" s="53"/>
      <c r="Q94" s="54">
        <f t="shared" si="5"/>
        <v>-8.1779768921562648E-2</v>
      </c>
      <c r="R94" s="53">
        <v>-6524492</v>
      </c>
      <c r="S94" s="53">
        <v>37040810</v>
      </c>
      <c r="T94" s="53">
        <v>43565302</v>
      </c>
      <c r="U94" s="54">
        <f t="shared" si="6"/>
        <v>-0.17614334027792589</v>
      </c>
      <c r="V94" s="53">
        <v>1940944</v>
      </c>
      <c r="W94" s="53"/>
      <c r="X94" s="54">
        <f t="shared" si="7"/>
        <v>-0.11758188202613971</v>
      </c>
    </row>
    <row r="95" spans="1:24" s="1" customFormat="1" x14ac:dyDescent="0.2">
      <c r="A95">
        <v>108</v>
      </c>
      <c r="B95" t="s">
        <v>293</v>
      </c>
      <c r="C95" t="s">
        <v>97</v>
      </c>
      <c r="D95" t="s">
        <v>294</v>
      </c>
      <c r="E95" t="s">
        <v>200</v>
      </c>
      <c r="F95" s="28" t="s">
        <v>70</v>
      </c>
      <c r="G95" s="52" t="s">
        <v>66</v>
      </c>
      <c r="H95" s="53">
        <v>25</v>
      </c>
      <c r="I95" s="53">
        <v>4</v>
      </c>
      <c r="J95" s="53">
        <v>25</v>
      </c>
      <c r="K95" s="53">
        <v>-939758</v>
      </c>
      <c r="L95" s="53">
        <v>34391762</v>
      </c>
      <c r="M95" s="53">
        <v>35331520</v>
      </c>
      <c r="N95" s="54">
        <f t="shared" si="4"/>
        <v>-2.7325090235272041E-2</v>
      </c>
      <c r="O95" s="53">
        <v>-74325</v>
      </c>
      <c r="P95" s="53"/>
      <c r="Q95" s="54">
        <f t="shared" si="5"/>
        <v>-2.9550079745174443E-2</v>
      </c>
      <c r="R95" s="53">
        <v>1161841</v>
      </c>
      <c r="S95" s="53">
        <v>27420684</v>
      </c>
      <c r="T95" s="53">
        <v>26258843</v>
      </c>
      <c r="U95" s="54">
        <f t="shared" si="6"/>
        <v>4.2370970760612685E-2</v>
      </c>
      <c r="V95" s="53">
        <v>-74325</v>
      </c>
      <c r="W95" s="53"/>
      <c r="X95" s="54">
        <f t="shared" si="7"/>
        <v>3.9768219235328549E-2</v>
      </c>
    </row>
    <row r="96" spans="1:24" s="1" customFormat="1" x14ac:dyDescent="0.2">
      <c r="A96">
        <v>57</v>
      </c>
      <c r="B96" t="s">
        <v>295</v>
      </c>
      <c r="C96" t="s">
        <v>129</v>
      </c>
      <c r="D96" t="s">
        <v>296</v>
      </c>
      <c r="E96" t="s">
        <v>297</v>
      </c>
      <c r="F96" s="28" t="s">
        <v>74</v>
      </c>
      <c r="G96" s="52" t="s">
        <v>75</v>
      </c>
      <c r="H96" s="53">
        <v>43</v>
      </c>
      <c r="I96" s="53">
        <v>16</v>
      </c>
      <c r="J96" s="53">
        <v>42</v>
      </c>
      <c r="K96" s="53"/>
      <c r="L96" s="53"/>
      <c r="M96" s="53"/>
      <c r="N96" s="54" t="str">
        <f t="shared" si="4"/>
        <v/>
      </c>
      <c r="O96" s="53"/>
      <c r="P96" s="53"/>
      <c r="Q96" s="54" t="str">
        <f t="shared" si="5"/>
        <v/>
      </c>
      <c r="R96" s="53">
        <v>-111272</v>
      </c>
      <c r="S96" s="53">
        <v>62281798</v>
      </c>
      <c r="T96" s="53">
        <v>62393070</v>
      </c>
      <c r="U96" s="54">
        <f t="shared" si="6"/>
        <v>-1.7865893980774288E-3</v>
      </c>
      <c r="V96" s="53">
        <v>31866</v>
      </c>
      <c r="W96" s="53">
        <v>10245</v>
      </c>
      <c r="X96" s="54">
        <f t="shared" si="7"/>
        <v>-1.4387053215166421E-3</v>
      </c>
    </row>
    <row r="97" spans="1:24" s="1" customFormat="1" x14ac:dyDescent="0.2">
      <c r="A97">
        <v>140</v>
      </c>
      <c r="B97" t="s">
        <v>298</v>
      </c>
      <c r="C97" t="s">
        <v>101</v>
      </c>
      <c r="D97" t="s">
        <v>299</v>
      </c>
      <c r="E97" t="s">
        <v>300</v>
      </c>
      <c r="F97" s="28" t="s">
        <v>65</v>
      </c>
      <c r="G97" s="52" t="s">
        <v>66</v>
      </c>
      <c r="H97" s="53">
        <v>50</v>
      </c>
      <c r="I97" s="53">
        <v>10</v>
      </c>
      <c r="J97" s="53">
        <v>25</v>
      </c>
      <c r="K97" s="53">
        <v>42021</v>
      </c>
      <c r="L97" s="53">
        <v>49561909</v>
      </c>
      <c r="M97" s="53">
        <v>49519888</v>
      </c>
      <c r="N97" s="54">
        <f t="shared" si="4"/>
        <v>8.4784869767627396E-4</v>
      </c>
      <c r="O97" s="53"/>
      <c r="P97" s="53">
        <v>2709149</v>
      </c>
      <c r="Q97" s="54">
        <f t="shared" si="5"/>
        <v>-5.3814069187690085E-2</v>
      </c>
      <c r="R97" s="53">
        <v>1205169</v>
      </c>
      <c r="S97" s="53">
        <v>45726634</v>
      </c>
      <c r="T97" s="53">
        <v>44521465</v>
      </c>
      <c r="U97" s="54">
        <f t="shared" si="6"/>
        <v>2.6355952638018359E-2</v>
      </c>
      <c r="V97" s="53">
        <v>4089858</v>
      </c>
      <c r="W97" s="53"/>
      <c r="X97" s="54">
        <f t="shared" si="7"/>
        <v>0.10629064366876737</v>
      </c>
    </row>
    <row r="98" spans="1:24" s="1" customFormat="1" x14ac:dyDescent="0.2">
      <c r="A98">
        <v>110</v>
      </c>
      <c r="B98" t="s">
        <v>301</v>
      </c>
      <c r="C98" t="s">
        <v>112</v>
      </c>
      <c r="D98" t="s">
        <v>302</v>
      </c>
      <c r="E98" t="s">
        <v>261</v>
      </c>
      <c r="F98" s="28" t="s">
        <v>65</v>
      </c>
      <c r="G98" s="52" t="s">
        <v>66</v>
      </c>
      <c r="H98" s="53">
        <v>30</v>
      </c>
      <c r="I98" s="53">
        <v>6</v>
      </c>
      <c r="J98" s="53">
        <v>25</v>
      </c>
      <c r="K98" s="53">
        <v>7346604</v>
      </c>
      <c r="L98" s="53">
        <v>45708930</v>
      </c>
      <c r="M98" s="53">
        <v>38362326</v>
      </c>
      <c r="N98" s="54">
        <f t="shared" si="4"/>
        <v>0.16072579253113123</v>
      </c>
      <c r="O98" s="53">
        <v>2169820</v>
      </c>
      <c r="P98" s="53">
        <v>3500232</v>
      </c>
      <c r="Q98" s="54">
        <f t="shared" si="5"/>
        <v>0.12565474244837219</v>
      </c>
      <c r="R98" s="53">
        <v>8544588</v>
      </c>
      <c r="S98" s="53">
        <v>37296612</v>
      </c>
      <c r="T98" s="53">
        <v>28752024</v>
      </c>
      <c r="U98" s="54">
        <f t="shared" si="6"/>
        <v>0.22909823551801434</v>
      </c>
      <c r="V98" s="53">
        <v>1667369</v>
      </c>
      <c r="W98" s="53">
        <v>2700429</v>
      </c>
      <c r="X98" s="54">
        <f t="shared" si="7"/>
        <v>0.19278132796543557</v>
      </c>
    </row>
    <row r="99" spans="1:24" s="1" customFormat="1" x14ac:dyDescent="0.2">
      <c r="A99">
        <v>112</v>
      </c>
      <c r="B99" t="s">
        <v>303</v>
      </c>
      <c r="C99" t="s">
        <v>97</v>
      </c>
      <c r="D99" t="s">
        <v>304</v>
      </c>
      <c r="E99" t="s">
        <v>184</v>
      </c>
      <c r="F99" s="28" t="s">
        <v>70</v>
      </c>
      <c r="G99" s="52" t="s">
        <v>66</v>
      </c>
      <c r="H99" s="53">
        <v>25</v>
      </c>
      <c r="I99" s="53">
        <v>4</v>
      </c>
      <c r="J99" s="53">
        <v>23</v>
      </c>
      <c r="K99" s="53">
        <v>631135</v>
      </c>
      <c r="L99" s="53">
        <v>67026251</v>
      </c>
      <c r="M99" s="53">
        <v>66395116</v>
      </c>
      <c r="N99" s="54">
        <f t="shared" si="4"/>
        <v>9.4162360356392309E-3</v>
      </c>
      <c r="O99" s="53">
        <v>-5456572</v>
      </c>
      <c r="P99" s="53">
        <v>-83840</v>
      </c>
      <c r="Q99" s="54">
        <f t="shared" si="5"/>
        <v>-7.7011884372500949E-2</v>
      </c>
      <c r="R99" s="53">
        <v>5893593</v>
      </c>
      <c r="S99" s="53">
        <v>53744455</v>
      </c>
      <c r="T99" s="53">
        <v>47850862</v>
      </c>
      <c r="U99" s="54">
        <f t="shared" si="6"/>
        <v>0.10965955464614907</v>
      </c>
      <c r="V99" s="53">
        <v>-5456572</v>
      </c>
      <c r="W99" s="53">
        <v>-1431658</v>
      </c>
      <c r="X99" s="54">
        <f t="shared" si="7"/>
        <v>3.8698714540871468E-2</v>
      </c>
    </row>
    <row r="100" spans="1:24" s="1" customFormat="1" x14ac:dyDescent="0.2">
      <c r="A100">
        <v>113</v>
      </c>
      <c r="B100" t="s">
        <v>305</v>
      </c>
      <c r="C100" t="s">
        <v>206</v>
      </c>
      <c r="D100" t="s">
        <v>306</v>
      </c>
      <c r="E100" t="s">
        <v>306</v>
      </c>
      <c r="F100" s="28" t="s">
        <v>65</v>
      </c>
      <c r="G100" s="52" t="s">
        <v>66</v>
      </c>
      <c r="H100" s="53">
        <v>44</v>
      </c>
      <c r="I100" s="53">
        <v>7</v>
      </c>
      <c r="J100" s="53">
        <v>25</v>
      </c>
      <c r="K100" s="53">
        <v>-1590989</v>
      </c>
      <c r="L100" s="53">
        <v>35807185</v>
      </c>
      <c r="M100" s="53">
        <v>37398174</v>
      </c>
      <c r="N100" s="54">
        <f t="shared" si="4"/>
        <v>-4.4432116068325395E-2</v>
      </c>
      <c r="O100" s="53">
        <v>3022630</v>
      </c>
      <c r="P100" s="53"/>
      <c r="Q100" s="54">
        <f t="shared" si="5"/>
        <v>3.6869632265824598E-2</v>
      </c>
      <c r="R100" s="53">
        <v>-1325968</v>
      </c>
      <c r="S100" s="53">
        <v>34191795</v>
      </c>
      <c r="T100" s="53">
        <v>35517763</v>
      </c>
      <c r="U100" s="54">
        <f t="shared" si="6"/>
        <v>-3.8780298021791483E-2</v>
      </c>
      <c r="V100" s="53">
        <v>3022630</v>
      </c>
      <c r="W100" s="53"/>
      <c r="X100" s="54">
        <f t="shared" si="7"/>
        <v>4.5591514580703582E-2</v>
      </c>
    </row>
    <row r="101" spans="1:24" s="1" customFormat="1" x14ac:dyDescent="0.2">
      <c r="A101">
        <v>41</v>
      </c>
      <c r="B101" t="s">
        <v>307</v>
      </c>
      <c r="C101" t="s">
        <v>132</v>
      </c>
      <c r="D101" t="s">
        <v>308</v>
      </c>
      <c r="E101" t="s">
        <v>309</v>
      </c>
      <c r="F101" s="28" t="s">
        <v>74</v>
      </c>
      <c r="G101" s="52" t="s">
        <v>75</v>
      </c>
      <c r="H101" s="53">
        <v>54</v>
      </c>
      <c r="I101" s="53">
        <v>10</v>
      </c>
      <c r="J101" s="53">
        <v>33</v>
      </c>
      <c r="K101" s="53">
        <v>1958060</v>
      </c>
      <c r="L101" s="53">
        <v>84466356</v>
      </c>
      <c r="M101" s="53">
        <v>82508296</v>
      </c>
      <c r="N101" s="54">
        <f t="shared" si="4"/>
        <v>2.318153751062731E-2</v>
      </c>
      <c r="O101" s="53">
        <v>743882</v>
      </c>
      <c r="P101" s="53">
        <v>22777</v>
      </c>
      <c r="Q101" s="54">
        <f t="shared" si="5"/>
        <v>3.144182040660419E-2</v>
      </c>
      <c r="R101" s="53">
        <v>1958060</v>
      </c>
      <c r="S101" s="53">
        <v>84466356</v>
      </c>
      <c r="T101" s="53">
        <v>82508296</v>
      </c>
      <c r="U101" s="54">
        <f t="shared" si="6"/>
        <v>2.318153751062731E-2</v>
      </c>
      <c r="V101" s="53">
        <v>743882</v>
      </c>
      <c r="W101" s="53">
        <v>22777</v>
      </c>
      <c r="X101" s="54">
        <f t="shared" si="7"/>
        <v>3.144182040660419E-2</v>
      </c>
    </row>
    <row r="102" spans="1:24" s="1" customFormat="1" x14ac:dyDescent="0.2">
      <c r="A102">
        <v>138</v>
      </c>
      <c r="B102" t="s">
        <v>310</v>
      </c>
      <c r="C102" t="s">
        <v>71</v>
      </c>
      <c r="D102" t="s">
        <v>311</v>
      </c>
      <c r="E102" t="s">
        <v>143</v>
      </c>
      <c r="F102" s="28" t="s">
        <v>74</v>
      </c>
      <c r="G102" s="52" t="s">
        <v>75</v>
      </c>
      <c r="H102" s="53">
        <v>50</v>
      </c>
      <c r="I102" s="53">
        <v>7</v>
      </c>
      <c r="J102" s="53">
        <v>29</v>
      </c>
      <c r="K102" s="53">
        <v>3604830</v>
      </c>
      <c r="L102" s="53">
        <v>146615678</v>
      </c>
      <c r="M102" s="53">
        <v>143010848</v>
      </c>
      <c r="N102" s="54">
        <f t="shared" si="4"/>
        <v>2.4586934011245374E-2</v>
      </c>
      <c r="O102" s="53">
        <v>47360</v>
      </c>
      <c r="P102" s="53">
        <v>16703</v>
      </c>
      <c r="Q102" s="54">
        <f t="shared" si="5"/>
        <v>2.4788024641900573E-2</v>
      </c>
      <c r="R102" s="53">
        <v>3604830</v>
      </c>
      <c r="S102" s="53">
        <v>146615678</v>
      </c>
      <c r="T102" s="53">
        <v>143010848</v>
      </c>
      <c r="U102" s="54">
        <f t="shared" si="6"/>
        <v>2.4586934011245374E-2</v>
      </c>
      <c r="V102" s="53">
        <v>47360</v>
      </c>
      <c r="W102" s="53">
        <v>16703</v>
      </c>
      <c r="X102" s="54">
        <f t="shared" si="7"/>
        <v>2.4788024641900573E-2</v>
      </c>
    </row>
    <row r="103" spans="1:24" s="1" customFormat="1" x14ac:dyDescent="0.2">
      <c r="A103">
        <v>98</v>
      </c>
      <c r="B103" t="s">
        <v>312</v>
      </c>
      <c r="C103" t="s">
        <v>112</v>
      </c>
      <c r="D103" t="s">
        <v>313</v>
      </c>
      <c r="E103" t="s">
        <v>314</v>
      </c>
      <c r="F103" s="28" t="s">
        <v>65</v>
      </c>
      <c r="G103" s="52" t="s">
        <v>66</v>
      </c>
      <c r="H103" s="53">
        <v>25</v>
      </c>
      <c r="I103" s="53">
        <v>6</v>
      </c>
      <c r="J103" s="53">
        <v>14</v>
      </c>
      <c r="K103" s="53">
        <v>553957</v>
      </c>
      <c r="L103" s="53">
        <v>48956382</v>
      </c>
      <c r="M103" s="53">
        <v>48402425</v>
      </c>
      <c r="N103" s="54">
        <f t="shared" si="4"/>
        <v>1.1315317377824203E-2</v>
      </c>
      <c r="O103" s="53">
        <v>3872</v>
      </c>
      <c r="P103" s="53">
        <v>423832</v>
      </c>
      <c r="Q103" s="54">
        <f t="shared" si="5"/>
        <v>2.7368526315243382E-3</v>
      </c>
      <c r="R103" s="53">
        <v>424506</v>
      </c>
      <c r="S103" s="53">
        <v>38893250</v>
      </c>
      <c r="T103" s="53">
        <v>38468744</v>
      </c>
      <c r="U103" s="54">
        <f t="shared" si="6"/>
        <v>1.0914644572001569E-2</v>
      </c>
      <c r="V103" s="53">
        <v>2995</v>
      </c>
      <c r="W103" s="53">
        <v>327845</v>
      </c>
      <c r="X103" s="54">
        <f t="shared" si="7"/>
        <v>2.5620982179642275E-3</v>
      </c>
    </row>
    <row r="104" spans="1:24" s="1" customFormat="1" x14ac:dyDescent="0.2">
      <c r="A104">
        <v>103</v>
      </c>
      <c r="B104" t="s">
        <v>315</v>
      </c>
      <c r="C104" t="s">
        <v>251</v>
      </c>
      <c r="D104" t="s">
        <v>316</v>
      </c>
      <c r="E104" t="s">
        <v>127</v>
      </c>
      <c r="F104" s="28" t="s">
        <v>74</v>
      </c>
      <c r="G104" s="52" t="s">
        <v>75</v>
      </c>
      <c r="H104" s="53">
        <v>518</v>
      </c>
      <c r="I104" s="53">
        <v>42</v>
      </c>
      <c r="J104" s="53">
        <v>350</v>
      </c>
      <c r="K104" s="53">
        <v>-1530943</v>
      </c>
      <c r="L104" s="53">
        <v>823730782</v>
      </c>
      <c r="M104" s="53">
        <v>825261725</v>
      </c>
      <c r="N104" s="54">
        <f t="shared" si="4"/>
        <v>-1.8585477603288109E-3</v>
      </c>
      <c r="O104" s="53">
        <v>19581920</v>
      </c>
      <c r="P104" s="53">
        <v>66918446</v>
      </c>
      <c r="Q104" s="54">
        <f t="shared" si="5"/>
        <v>-5.7947033033068203E-2</v>
      </c>
      <c r="R104" s="53">
        <v>-22020450</v>
      </c>
      <c r="S104" s="53">
        <v>602454605</v>
      </c>
      <c r="T104" s="53">
        <v>624475055</v>
      </c>
      <c r="U104" s="54">
        <f t="shared" si="6"/>
        <v>-3.6551218659868989E-2</v>
      </c>
      <c r="V104" s="53">
        <v>31750</v>
      </c>
      <c r="W104" s="53"/>
      <c r="X104" s="54">
        <f t="shared" si="7"/>
        <v>-3.6496594184278246E-2</v>
      </c>
    </row>
    <row r="105" spans="1:24" s="1" customFormat="1" x14ac:dyDescent="0.2">
      <c r="A105">
        <v>251</v>
      </c>
      <c r="B105" t="s">
        <v>317</v>
      </c>
      <c r="C105" t="s">
        <v>80</v>
      </c>
      <c r="D105" t="s">
        <v>318</v>
      </c>
      <c r="E105" t="s">
        <v>319</v>
      </c>
      <c r="F105" s="28" t="s">
        <v>65</v>
      </c>
      <c r="G105" s="52" t="s">
        <v>75</v>
      </c>
      <c r="H105" s="53">
        <v>16</v>
      </c>
      <c r="I105" s="53">
        <v>0</v>
      </c>
      <c r="J105" s="53">
        <v>16</v>
      </c>
      <c r="K105" s="53"/>
      <c r="L105" s="53"/>
      <c r="M105" s="53"/>
      <c r="N105" s="54" t="str">
        <f t="shared" si="4"/>
        <v/>
      </c>
      <c r="O105" s="53"/>
      <c r="P105" s="53"/>
      <c r="Q105" s="54" t="str">
        <f t="shared" si="5"/>
        <v/>
      </c>
      <c r="R105" s="53">
        <v>0</v>
      </c>
      <c r="S105" s="53">
        <v>8013992</v>
      </c>
      <c r="T105" s="53">
        <v>8013992</v>
      </c>
      <c r="U105" s="54">
        <f t="shared" si="6"/>
        <v>0</v>
      </c>
      <c r="V105" s="53"/>
      <c r="W105" s="53"/>
      <c r="X105" s="54">
        <f t="shared" si="7"/>
        <v>0</v>
      </c>
    </row>
    <row r="106" spans="1:24" s="1" customFormat="1" x14ac:dyDescent="0.2">
      <c r="A106">
        <v>145</v>
      </c>
      <c r="B106" s="1" t="s">
        <v>410</v>
      </c>
      <c r="C106" t="s">
        <v>71</v>
      </c>
      <c r="D106" t="s">
        <v>318</v>
      </c>
      <c r="E106" t="s">
        <v>319</v>
      </c>
      <c r="F106" s="28" t="s">
        <v>74</v>
      </c>
      <c r="G106" s="52" t="s">
        <v>75</v>
      </c>
      <c r="H106" s="53">
        <v>2059</v>
      </c>
      <c r="I106" s="53">
        <v>89</v>
      </c>
      <c r="J106" s="53">
        <v>1326</v>
      </c>
      <c r="K106" s="53">
        <v>1136568226</v>
      </c>
      <c r="L106" s="53">
        <v>3485909097</v>
      </c>
      <c r="M106" s="53">
        <v>2349340871</v>
      </c>
      <c r="N106" s="54">
        <f t="shared" si="4"/>
        <v>0.32604643275928774</v>
      </c>
      <c r="O106" s="53">
        <v>3028732</v>
      </c>
      <c r="P106" s="53">
        <v>168337</v>
      </c>
      <c r="Q106" s="54">
        <f t="shared" si="5"/>
        <v>0.32658324018533263</v>
      </c>
      <c r="R106" s="53">
        <v>1136568226</v>
      </c>
      <c r="S106" s="53">
        <v>3485909097</v>
      </c>
      <c r="T106" s="53">
        <v>2349340871</v>
      </c>
      <c r="U106" s="54">
        <f t="shared" si="6"/>
        <v>0.32604643275928774</v>
      </c>
      <c r="V106" s="53">
        <v>3028732</v>
      </c>
      <c r="W106" s="53">
        <v>168337</v>
      </c>
      <c r="X106" s="54">
        <f t="shared" si="7"/>
        <v>0.32658324018533263</v>
      </c>
    </row>
    <row r="107" spans="1:24" s="1" customFormat="1" x14ac:dyDescent="0.2">
      <c r="A107">
        <v>107</v>
      </c>
      <c r="B107" t="s">
        <v>320</v>
      </c>
      <c r="C107" t="s">
        <v>68</v>
      </c>
      <c r="D107" t="s">
        <v>318</v>
      </c>
      <c r="E107" t="s">
        <v>319</v>
      </c>
      <c r="F107" s="28" t="s">
        <v>74</v>
      </c>
      <c r="G107" s="52" t="s">
        <v>75</v>
      </c>
      <c r="H107" s="53">
        <v>61</v>
      </c>
      <c r="I107" s="53">
        <v>28</v>
      </c>
      <c r="J107" s="53">
        <v>41</v>
      </c>
      <c r="K107" s="53">
        <v>1823168</v>
      </c>
      <c r="L107" s="53">
        <v>249162038</v>
      </c>
      <c r="M107" s="53">
        <v>247338870</v>
      </c>
      <c r="N107" s="54">
        <f t="shared" si="4"/>
        <v>7.3171981359375464E-3</v>
      </c>
      <c r="O107" s="53">
        <v>-2740198</v>
      </c>
      <c r="P107" s="53"/>
      <c r="Q107" s="54">
        <f t="shared" si="5"/>
        <v>-3.7213828124974639E-3</v>
      </c>
      <c r="R107" s="53">
        <v>1567248</v>
      </c>
      <c r="S107" s="53">
        <v>242664889</v>
      </c>
      <c r="T107" s="53">
        <v>241097641</v>
      </c>
      <c r="U107" s="54">
        <f t="shared" si="6"/>
        <v>6.4584868724045195E-3</v>
      </c>
      <c r="V107" s="53">
        <v>-2740198</v>
      </c>
      <c r="W107" s="53">
        <v>101988</v>
      </c>
      <c r="X107" s="54">
        <f t="shared" si="7"/>
        <v>-5.3139091049199264E-3</v>
      </c>
    </row>
    <row r="108" spans="1:24" s="1" customFormat="1" x14ac:dyDescent="0.2">
      <c r="A108">
        <v>121</v>
      </c>
      <c r="B108" t="s">
        <v>321</v>
      </c>
      <c r="C108" t="s">
        <v>68</v>
      </c>
      <c r="D108" t="s">
        <v>322</v>
      </c>
      <c r="E108" t="s">
        <v>322</v>
      </c>
      <c r="F108" s="28" t="s">
        <v>70</v>
      </c>
      <c r="G108" s="52" t="s">
        <v>66</v>
      </c>
      <c r="H108" s="53">
        <v>25</v>
      </c>
      <c r="I108" s="53">
        <v>7</v>
      </c>
      <c r="J108" s="53">
        <v>25</v>
      </c>
      <c r="K108" s="53">
        <v>2156503</v>
      </c>
      <c r="L108" s="53">
        <v>56980745</v>
      </c>
      <c r="M108" s="53">
        <v>54824242</v>
      </c>
      <c r="N108" s="54">
        <f t="shared" si="4"/>
        <v>3.7846170666950736E-2</v>
      </c>
      <c r="O108" s="53">
        <v>430151</v>
      </c>
      <c r="P108" s="53">
        <v>850424</v>
      </c>
      <c r="Q108" s="54">
        <f t="shared" si="5"/>
        <v>3.024216866428979E-2</v>
      </c>
      <c r="R108" s="53">
        <v>9023952</v>
      </c>
      <c r="S108" s="53">
        <v>45525421</v>
      </c>
      <c r="T108" s="53">
        <v>36501469</v>
      </c>
      <c r="U108" s="54">
        <f t="shared" si="6"/>
        <v>0.19821787040695352</v>
      </c>
      <c r="V108" s="53">
        <v>248463</v>
      </c>
      <c r="W108" s="53">
        <v>594646</v>
      </c>
      <c r="X108" s="54">
        <f t="shared" si="7"/>
        <v>0.18957904031040931</v>
      </c>
    </row>
    <row r="109" spans="1:24" s="1" customFormat="1" x14ac:dyDescent="0.2">
      <c r="A109">
        <v>124</v>
      </c>
      <c r="B109" t="s">
        <v>323</v>
      </c>
      <c r="C109" t="s">
        <v>62</v>
      </c>
      <c r="D109" t="s">
        <v>324</v>
      </c>
      <c r="E109" t="s">
        <v>325</v>
      </c>
      <c r="F109" s="28" t="s">
        <v>65</v>
      </c>
      <c r="G109" s="52" t="s">
        <v>66</v>
      </c>
      <c r="H109" s="53">
        <v>30</v>
      </c>
      <c r="I109" s="53">
        <v>5</v>
      </c>
      <c r="J109" s="53">
        <v>9</v>
      </c>
      <c r="K109" s="53">
        <v>1604800</v>
      </c>
      <c r="L109" s="53">
        <v>21334068</v>
      </c>
      <c r="M109" s="53">
        <v>19729268</v>
      </c>
      <c r="N109" s="54">
        <f t="shared" si="4"/>
        <v>7.5222409528271875E-2</v>
      </c>
      <c r="O109" s="53">
        <v>882860</v>
      </c>
      <c r="P109" s="53">
        <v>1797688</v>
      </c>
      <c r="Q109" s="54">
        <f t="shared" si="5"/>
        <v>3.1056138814511171E-2</v>
      </c>
      <c r="R109" s="53">
        <v>1604800</v>
      </c>
      <c r="S109" s="53">
        <v>21334068</v>
      </c>
      <c r="T109" s="53">
        <v>19729268</v>
      </c>
      <c r="U109" s="54">
        <f t="shared" si="6"/>
        <v>7.5222409528271875E-2</v>
      </c>
      <c r="V109" s="53">
        <v>882860</v>
      </c>
      <c r="W109" s="53">
        <v>1797688</v>
      </c>
      <c r="X109" s="54">
        <f t="shared" si="7"/>
        <v>3.1056138814511171E-2</v>
      </c>
    </row>
    <row r="110" spans="1:24" s="1" customFormat="1" x14ac:dyDescent="0.2">
      <c r="A110">
        <v>149</v>
      </c>
      <c r="B110" t="s">
        <v>326</v>
      </c>
      <c r="C110" t="s">
        <v>112</v>
      </c>
      <c r="D110" t="s">
        <v>327</v>
      </c>
      <c r="E110" t="s">
        <v>261</v>
      </c>
      <c r="F110" s="28" t="s">
        <v>65</v>
      </c>
      <c r="G110" s="52" t="s">
        <v>66</v>
      </c>
      <c r="H110" s="53">
        <v>28</v>
      </c>
      <c r="I110" s="53">
        <v>8</v>
      </c>
      <c r="J110" s="53">
        <v>20</v>
      </c>
      <c r="K110" s="53">
        <v>3853144</v>
      </c>
      <c r="L110" s="53">
        <v>40827003</v>
      </c>
      <c r="M110" s="53">
        <v>36973859</v>
      </c>
      <c r="N110" s="54">
        <f t="shared" si="4"/>
        <v>9.4377341388492311E-2</v>
      </c>
      <c r="O110" s="53">
        <v>4828745</v>
      </c>
      <c r="P110" s="53">
        <v>7799935</v>
      </c>
      <c r="Q110" s="54">
        <f t="shared" si="5"/>
        <v>1.9317480024640052E-2</v>
      </c>
      <c r="R110" s="53">
        <v>5611580</v>
      </c>
      <c r="S110" s="53">
        <v>30198212</v>
      </c>
      <c r="T110" s="53">
        <v>24586632</v>
      </c>
      <c r="U110" s="54">
        <f t="shared" si="6"/>
        <v>0.18582490910388999</v>
      </c>
      <c r="V110" s="53">
        <v>3397666</v>
      </c>
      <c r="W110" s="53">
        <v>5499493</v>
      </c>
      <c r="X110" s="54">
        <f t="shared" si="7"/>
        <v>0.10446975072358579</v>
      </c>
    </row>
    <row r="111" spans="1:24" s="1" customFormat="1" x14ac:dyDescent="0.2">
      <c r="A111">
        <v>135</v>
      </c>
      <c r="B111" t="s">
        <v>328</v>
      </c>
      <c r="C111" t="s">
        <v>329</v>
      </c>
      <c r="D111" t="s">
        <v>330</v>
      </c>
      <c r="E111" t="s">
        <v>281</v>
      </c>
      <c r="F111" s="28" t="s">
        <v>74</v>
      </c>
      <c r="G111" s="52" t="s">
        <v>75</v>
      </c>
      <c r="H111" s="53">
        <v>93</v>
      </c>
      <c r="I111" s="53">
        <v>18</v>
      </c>
      <c r="J111" s="53">
        <v>89</v>
      </c>
      <c r="K111" s="53"/>
      <c r="L111" s="53"/>
      <c r="M111" s="53"/>
      <c r="N111" s="54" t="str">
        <f t="shared" si="4"/>
        <v/>
      </c>
      <c r="O111" s="53"/>
      <c r="P111" s="53"/>
      <c r="Q111" s="54" t="str">
        <f t="shared" si="5"/>
        <v/>
      </c>
      <c r="R111" s="53">
        <v>7840626</v>
      </c>
      <c r="S111" s="53">
        <v>201725835</v>
      </c>
      <c r="T111" s="53">
        <v>193885209</v>
      </c>
      <c r="U111" s="54">
        <f t="shared" si="6"/>
        <v>3.8867733525554622E-2</v>
      </c>
      <c r="V111" s="53">
        <v>52540</v>
      </c>
      <c r="W111" s="53">
        <v>5045</v>
      </c>
      <c r="X111" s="54">
        <f t="shared" si="7"/>
        <v>3.9092994975303968E-2</v>
      </c>
    </row>
    <row r="112" spans="1:24" s="1" customFormat="1" x14ac:dyDescent="0.2">
      <c r="A112">
        <v>99</v>
      </c>
      <c r="B112" t="s">
        <v>331</v>
      </c>
      <c r="C112" t="s">
        <v>97</v>
      </c>
      <c r="D112" t="s">
        <v>332</v>
      </c>
      <c r="E112" t="s">
        <v>333</v>
      </c>
      <c r="F112" s="28" t="s">
        <v>74</v>
      </c>
      <c r="G112" s="52" t="s">
        <v>66</v>
      </c>
      <c r="H112" s="53">
        <v>25</v>
      </c>
      <c r="I112" s="53">
        <v>2</v>
      </c>
      <c r="J112" s="53">
        <v>21</v>
      </c>
      <c r="K112" s="53">
        <v>184230</v>
      </c>
      <c r="L112" s="53">
        <v>18082901</v>
      </c>
      <c r="M112" s="53">
        <v>17898671</v>
      </c>
      <c r="N112" s="54">
        <f t="shared" si="4"/>
        <v>1.0188077676253385E-2</v>
      </c>
      <c r="O112" s="53">
        <v>1245143</v>
      </c>
      <c r="P112" s="53"/>
      <c r="Q112" s="54">
        <f t="shared" si="5"/>
        <v>7.395331881487853E-2</v>
      </c>
      <c r="R112" s="53">
        <v>1275023</v>
      </c>
      <c r="S112" s="53">
        <v>16032053</v>
      </c>
      <c r="T112" s="53">
        <v>14757030</v>
      </c>
      <c r="U112" s="54">
        <f t="shared" si="6"/>
        <v>7.9529614828493897E-2</v>
      </c>
      <c r="V112" s="53">
        <v>1245143</v>
      </c>
      <c r="W112" s="53"/>
      <c r="X112" s="54">
        <f t="shared" si="7"/>
        <v>0.14586660937341916</v>
      </c>
    </row>
    <row r="113" spans="1:24" s="1" customFormat="1" x14ac:dyDescent="0.2">
      <c r="A113">
        <v>129</v>
      </c>
      <c r="B113" t="s">
        <v>334</v>
      </c>
      <c r="C113" t="s">
        <v>68</v>
      </c>
      <c r="D113" t="s">
        <v>335</v>
      </c>
      <c r="E113" t="s">
        <v>284</v>
      </c>
      <c r="F113" s="28" t="s">
        <v>74</v>
      </c>
      <c r="G113" s="52" t="s">
        <v>66</v>
      </c>
      <c r="H113" s="53">
        <v>16</v>
      </c>
      <c r="I113" s="53">
        <v>4</v>
      </c>
      <c r="J113" s="53">
        <v>16</v>
      </c>
      <c r="K113" s="53">
        <v>1643260</v>
      </c>
      <c r="L113" s="53">
        <v>21102934</v>
      </c>
      <c r="M113" s="53">
        <v>19459674</v>
      </c>
      <c r="N113" s="54">
        <f t="shared" si="4"/>
        <v>7.7868793031338673E-2</v>
      </c>
      <c r="O113" s="53">
        <v>776741</v>
      </c>
      <c r="P113" s="53">
        <v>2152</v>
      </c>
      <c r="Q113" s="54">
        <f t="shared" si="5"/>
        <v>0.11050662315596553</v>
      </c>
      <c r="R113" s="53">
        <v>1675619</v>
      </c>
      <c r="S113" s="53">
        <v>17526981</v>
      </c>
      <c r="T113" s="53">
        <v>15851362</v>
      </c>
      <c r="U113" s="54">
        <f t="shared" si="6"/>
        <v>9.560226030940526E-2</v>
      </c>
      <c r="V113" s="53">
        <v>776741</v>
      </c>
      <c r="W113" s="53">
        <v>2152</v>
      </c>
      <c r="X113" s="54">
        <f t="shared" si="7"/>
        <v>0.13386392122869872</v>
      </c>
    </row>
    <row r="114" spans="1:24" s="1" customFormat="1" x14ac:dyDescent="0.2">
      <c r="A114">
        <v>161</v>
      </c>
      <c r="B114" t="s">
        <v>336</v>
      </c>
      <c r="C114" t="s">
        <v>68</v>
      </c>
      <c r="D114" t="s">
        <v>337</v>
      </c>
      <c r="E114" t="s">
        <v>236</v>
      </c>
      <c r="F114" s="28" t="s">
        <v>74</v>
      </c>
      <c r="G114" s="52" t="s">
        <v>66</v>
      </c>
      <c r="H114" s="53">
        <v>37</v>
      </c>
      <c r="I114" s="53">
        <v>8</v>
      </c>
      <c r="J114" s="53">
        <v>37</v>
      </c>
      <c r="K114" s="53">
        <v>9998700</v>
      </c>
      <c r="L114" s="53">
        <v>132109330</v>
      </c>
      <c r="M114" s="53">
        <v>122110630</v>
      </c>
      <c r="N114" s="54">
        <f t="shared" si="4"/>
        <v>7.5685040564508199E-2</v>
      </c>
      <c r="O114" s="53">
        <v>-3240288</v>
      </c>
      <c r="P114" s="53"/>
      <c r="Q114" s="54">
        <f t="shared" si="5"/>
        <v>5.2444030739360971E-2</v>
      </c>
      <c r="R114" s="53">
        <v>5663389</v>
      </c>
      <c r="S114" s="53">
        <v>91292410</v>
      </c>
      <c r="T114" s="53">
        <v>85629021</v>
      </c>
      <c r="U114" s="54">
        <f t="shared" si="6"/>
        <v>6.2035704830226301E-2</v>
      </c>
      <c r="V114" s="53">
        <v>-3240288</v>
      </c>
      <c r="W114" s="53">
        <v>74252</v>
      </c>
      <c r="X114" s="54">
        <f t="shared" si="7"/>
        <v>2.6675666033352381E-2</v>
      </c>
    </row>
    <row r="115" spans="1:24" s="1" customFormat="1" x14ac:dyDescent="0.2">
      <c r="A115">
        <v>132</v>
      </c>
      <c r="B115" t="s">
        <v>338</v>
      </c>
      <c r="C115" t="s">
        <v>112</v>
      </c>
      <c r="D115" t="s">
        <v>339</v>
      </c>
      <c r="E115" t="s">
        <v>261</v>
      </c>
      <c r="F115" s="28" t="s">
        <v>65</v>
      </c>
      <c r="G115" s="52" t="s">
        <v>75</v>
      </c>
      <c r="H115" s="53">
        <v>489</v>
      </c>
      <c r="I115" s="53">
        <v>50</v>
      </c>
      <c r="J115" s="53">
        <v>443</v>
      </c>
      <c r="K115" s="53">
        <v>32903742</v>
      </c>
      <c r="L115" s="53">
        <v>960012820</v>
      </c>
      <c r="M115" s="53">
        <v>927109078</v>
      </c>
      <c r="N115" s="54">
        <f t="shared" si="4"/>
        <v>3.4274273545638695E-2</v>
      </c>
      <c r="O115" s="53">
        <v>16428447</v>
      </c>
      <c r="P115" s="53">
        <v>80256518</v>
      </c>
      <c r="Q115" s="54">
        <f t="shared" si="5"/>
        <v>-3.167044454707587E-2</v>
      </c>
      <c r="R115" s="53">
        <v>61632486</v>
      </c>
      <c r="S115" s="53">
        <v>930376347</v>
      </c>
      <c r="T115" s="53">
        <v>868743861</v>
      </c>
      <c r="U115" s="54">
        <f t="shared" si="6"/>
        <v>6.6244682808988042E-2</v>
      </c>
      <c r="V115" s="53">
        <v>16428447</v>
      </c>
      <c r="W115" s="53">
        <v>80256420</v>
      </c>
      <c r="X115" s="54">
        <f t="shared" si="7"/>
        <v>-2.3188380687476748E-3</v>
      </c>
    </row>
    <row r="116" spans="1:24" s="1" customFormat="1" x14ac:dyDescent="0.2">
      <c r="A116">
        <v>74</v>
      </c>
      <c r="B116" t="s">
        <v>340</v>
      </c>
      <c r="C116" t="s">
        <v>217</v>
      </c>
      <c r="D116" t="s">
        <v>341</v>
      </c>
      <c r="E116" t="s">
        <v>342</v>
      </c>
      <c r="F116" s="28" t="s">
        <v>74</v>
      </c>
      <c r="G116" s="52" t="s">
        <v>75</v>
      </c>
      <c r="H116" s="53">
        <v>97</v>
      </c>
      <c r="I116" s="53">
        <v>15</v>
      </c>
      <c r="J116" s="53">
        <v>68</v>
      </c>
      <c r="K116" s="53">
        <v>6571782</v>
      </c>
      <c r="L116" s="53">
        <v>167048607</v>
      </c>
      <c r="M116" s="53">
        <v>160476825</v>
      </c>
      <c r="N116" s="54">
        <f t="shared" si="4"/>
        <v>3.9340537571797889E-2</v>
      </c>
      <c r="O116" s="53">
        <v>2687439</v>
      </c>
      <c r="P116" s="53">
        <v>468775</v>
      </c>
      <c r="Q116" s="54">
        <f t="shared" si="5"/>
        <v>5.1788917010591844E-2</v>
      </c>
      <c r="R116" s="53">
        <v>5817206</v>
      </c>
      <c r="S116" s="53">
        <v>147228472</v>
      </c>
      <c r="T116" s="53">
        <v>141411266</v>
      </c>
      <c r="U116" s="54">
        <f t="shared" si="6"/>
        <v>3.9511420046524699E-2</v>
      </c>
      <c r="V116" s="53">
        <v>2686284</v>
      </c>
      <c r="W116" s="53">
        <v>468775</v>
      </c>
      <c r="X116" s="54">
        <f t="shared" si="7"/>
        <v>5.3595224475434557E-2</v>
      </c>
    </row>
    <row r="117" spans="1:24" s="1" customFormat="1" x14ac:dyDescent="0.2">
      <c r="A117">
        <v>171</v>
      </c>
      <c r="B117" t="s">
        <v>343</v>
      </c>
      <c r="C117" t="s">
        <v>71</v>
      </c>
      <c r="D117" t="s">
        <v>344</v>
      </c>
      <c r="E117" t="s">
        <v>242</v>
      </c>
      <c r="F117" s="28" t="s">
        <v>74</v>
      </c>
      <c r="G117" s="52" t="s">
        <v>66</v>
      </c>
      <c r="H117" s="53">
        <v>25</v>
      </c>
      <c r="I117" s="53">
        <v>6</v>
      </c>
      <c r="J117" s="53">
        <v>13</v>
      </c>
      <c r="K117" s="53">
        <v>1994886</v>
      </c>
      <c r="L117" s="53">
        <v>25882570</v>
      </c>
      <c r="M117" s="53">
        <v>23887684</v>
      </c>
      <c r="N117" s="54">
        <f t="shared" si="4"/>
        <v>7.7074494534352653E-2</v>
      </c>
      <c r="O117" s="53">
        <v>291806</v>
      </c>
      <c r="P117" s="53">
        <v>8102</v>
      </c>
      <c r="Q117" s="54">
        <f t="shared" si="5"/>
        <v>8.7054224329932456E-2</v>
      </c>
      <c r="R117" s="53">
        <v>1994886</v>
      </c>
      <c r="S117" s="53">
        <v>25882570</v>
      </c>
      <c r="T117" s="53">
        <v>23887684</v>
      </c>
      <c r="U117" s="54">
        <f t="shared" si="6"/>
        <v>7.7074494534352653E-2</v>
      </c>
      <c r="V117" s="53">
        <v>291806</v>
      </c>
      <c r="W117" s="53">
        <v>8102</v>
      </c>
      <c r="X117" s="54">
        <f t="shared" si="7"/>
        <v>8.7054224329932456E-2</v>
      </c>
    </row>
    <row r="118" spans="1:24" s="1" customFormat="1" x14ac:dyDescent="0.2">
      <c r="A118">
        <v>86</v>
      </c>
      <c r="B118" t="s">
        <v>345</v>
      </c>
      <c r="C118" t="s">
        <v>189</v>
      </c>
      <c r="D118" t="s">
        <v>346</v>
      </c>
      <c r="E118" t="s">
        <v>127</v>
      </c>
      <c r="F118" s="28" t="s">
        <v>74</v>
      </c>
      <c r="G118" s="52" t="s">
        <v>75</v>
      </c>
      <c r="H118" s="53">
        <v>426</v>
      </c>
      <c r="I118" s="53">
        <v>50</v>
      </c>
      <c r="J118" s="53">
        <v>357</v>
      </c>
      <c r="K118" s="53">
        <v>20897109</v>
      </c>
      <c r="L118" s="53">
        <v>1954232557</v>
      </c>
      <c r="M118" s="53">
        <v>1933335448</v>
      </c>
      <c r="N118" s="54">
        <f t="shared" si="4"/>
        <v>1.0693255992050284E-2</v>
      </c>
      <c r="O118" s="53">
        <v>15865891</v>
      </c>
      <c r="P118" s="53">
        <v>70628866</v>
      </c>
      <c r="Q118" s="54">
        <f t="shared" si="5"/>
        <v>-1.7189935880808329E-2</v>
      </c>
      <c r="R118" s="53">
        <v>39706600</v>
      </c>
      <c r="S118" s="53">
        <v>731426707</v>
      </c>
      <c r="T118" s="53">
        <v>691720107</v>
      </c>
      <c r="U118" s="54">
        <f t="shared" si="6"/>
        <v>5.4286505565075027E-2</v>
      </c>
      <c r="V118" s="53">
        <v>8578575</v>
      </c>
      <c r="W118" s="53">
        <v>58654147</v>
      </c>
      <c r="X118" s="54">
        <f t="shared" si="7"/>
        <v>-1.4012024308767029E-2</v>
      </c>
    </row>
    <row r="119" spans="1:24" s="1" customFormat="1" x14ac:dyDescent="0.2">
      <c r="A119">
        <v>49</v>
      </c>
      <c r="B119" t="s">
        <v>347</v>
      </c>
      <c r="C119" t="s">
        <v>68</v>
      </c>
      <c r="D119" t="s">
        <v>348</v>
      </c>
      <c r="E119" t="s">
        <v>255</v>
      </c>
      <c r="F119" s="28" t="s">
        <v>74</v>
      </c>
      <c r="G119" s="52" t="s">
        <v>75</v>
      </c>
      <c r="H119" s="53">
        <v>60</v>
      </c>
      <c r="I119" s="53">
        <v>0</v>
      </c>
      <c r="J119" s="53">
        <v>60</v>
      </c>
      <c r="K119" s="53"/>
      <c r="L119" s="53"/>
      <c r="M119" s="53"/>
      <c r="N119" s="54" t="str">
        <f t="shared" si="4"/>
        <v/>
      </c>
      <c r="O119" s="53"/>
      <c r="P119" s="53"/>
      <c r="Q119" s="54" t="str">
        <f t="shared" si="5"/>
        <v/>
      </c>
      <c r="R119" s="53">
        <v>2593876</v>
      </c>
      <c r="S119" s="53">
        <v>281366715</v>
      </c>
      <c r="T119" s="53">
        <v>278772839</v>
      </c>
      <c r="U119" s="54">
        <f t="shared" si="6"/>
        <v>9.2188445246624146E-3</v>
      </c>
      <c r="V119" s="53">
        <v>9315051</v>
      </c>
      <c r="W119" s="53">
        <v>31081822</v>
      </c>
      <c r="X119" s="54">
        <f t="shared" si="7"/>
        <v>-6.5958368369070666E-2</v>
      </c>
    </row>
    <row r="120" spans="1:24" s="1" customFormat="1" x14ac:dyDescent="0.2">
      <c r="A120">
        <v>10</v>
      </c>
      <c r="B120" t="s">
        <v>349</v>
      </c>
      <c r="C120" t="s">
        <v>132</v>
      </c>
      <c r="D120" t="s">
        <v>348</v>
      </c>
      <c r="E120" t="s">
        <v>255</v>
      </c>
      <c r="F120" s="28" t="s">
        <v>74</v>
      </c>
      <c r="G120" s="52" t="s">
        <v>75</v>
      </c>
      <c r="H120" s="53">
        <v>254</v>
      </c>
      <c r="I120" s="53">
        <v>0</v>
      </c>
      <c r="J120" s="53">
        <v>24</v>
      </c>
      <c r="K120" s="53">
        <v>-7217742</v>
      </c>
      <c r="L120" s="53">
        <v>22988407</v>
      </c>
      <c r="M120" s="53">
        <v>30206149</v>
      </c>
      <c r="N120" s="54">
        <f t="shared" si="4"/>
        <v>-0.31397312567156133</v>
      </c>
      <c r="O120" s="53"/>
      <c r="P120" s="53">
        <v>236630</v>
      </c>
      <c r="Q120" s="54">
        <f t="shared" si="5"/>
        <v>-0.32426657488707245</v>
      </c>
      <c r="R120" s="53">
        <v>-7217742</v>
      </c>
      <c r="S120" s="53">
        <v>22988407</v>
      </c>
      <c r="T120" s="53">
        <v>30206149</v>
      </c>
      <c r="U120" s="54">
        <f t="shared" si="6"/>
        <v>-0.31397312567156133</v>
      </c>
      <c r="V120" s="53"/>
      <c r="W120" s="53">
        <v>236630</v>
      </c>
      <c r="X120" s="54">
        <f t="shared" si="7"/>
        <v>-0.32426657488707245</v>
      </c>
    </row>
    <row r="121" spans="1:24" s="1" customFormat="1" x14ac:dyDescent="0.2">
      <c r="A121">
        <v>151</v>
      </c>
      <c r="B121" t="s">
        <v>350</v>
      </c>
      <c r="C121" t="s">
        <v>217</v>
      </c>
      <c r="D121" t="s">
        <v>348</v>
      </c>
      <c r="E121" t="s">
        <v>255</v>
      </c>
      <c r="F121" s="28" t="s">
        <v>74</v>
      </c>
      <c r="G121" s="52" t="s">
        <v>75</v>
      </c>
      <c r="H121" s="53">
        <v>554</v>
      </c>
      <c r="I121" s="53">
        <v>26</v>
      </c>
      <c r="J121" s="53">
        <v>542</v>
      </c>
      <c r="K121" s="53">
        <v>5314498</v>
      </c>
      <c r="L121" s="53">
        <v>932738708</v>
      </c>
      <c r="M121" s="53">
        <v>927424210</v>
      </c>
      <c r="N121" s="54">
        <f t="shared" si="4"/>
        <v>5.6977350188408818E-3</v>
      </c>
      <c r="O121" s="53">
        <v>-21413777</v>
      </c>
      <c r="P121" s="53">
        <v>508591</v>
      </c>
      <c r="Q121" s="54">
        <f t="shared" si="5"/>
        <v>-1.8223873214766689E-2</v>
      </c>
      <c r="R121" s="53">
        <v>-179985</v>
      </c>
      <c r="S121" s="53">
        <v>925220502</v>
      </c>
      <c r="T121" s="53">
        <v>925400487</v>
      </c>
      <c r="U121" s="54">
        <f t="shared" si="6"/>
        <v>-1.9453200573369913E-4</v>
      </c>
      <c r="V121" s="53">
        <v>-21413777</v>
      </c>
      <c r="W121" s="53">
        <v>508591</v>
      </c>
      <c r="X121" s="54">
        <f t="shared" si="7"/>
        <v>-2.4454733947681127E-2</v>
      </c>
    </row>
    <row r="122" spans="1:24" s="1" customFormat="1" x14ac:dyDescent="0.2">
      <c r="A122">
        <v>141</v>
      </c>
      <c r="B122" t="s">
        <v>351</v>
      </c>
      <c r="C122" t="s">
        <v>132</v>
      </c>
      <c r="D122" t="s">
        <v>348</v>
      </c>
      <c r="E122" t="s">
        <v>255</v>
      </c>
      <c r="F122" s="28" t="s">
        <v>65</v>
      </c>
      <c r="G122" s="52" t="s">
        <v>75</v>
      </c>
      <c r="H122" s="53">
        <v>401</v>
      </c>
      <c r="I122" s="53">
        <v>40</v>
      </c>
      <c r="J122" s="53">
        <v>37</v>
      </c>
      <c r="K122" s="53">
        <v>-15464622</v>
      </c>
      <c r="L122" s="53">
        <v>19077175</v>
      </c>
      <c r="M122" s="53">
        <v>34541797</v>
      </c>
      <c r="N122" s="54">
        <f t="shared" si="4"/>
        <v>-0.81063480310895086</v>
      </c>
      <c r="O122" s="53">
        <v>68034</v>
      </c>
      <c r="P122" s="53"/>
      <c r="Q122" s="54">
        <f t="shared" si="5"/>
        <v>-0.80420057049259686</v>
      </c>
      <c r="R122" s="53">
        <v>-15464621</v>
      </c>
      <c r="S122" s="53">
        <v>19077175</v>
      </c>
      <c r="T122" s="53">
        <v>34541796</v>
      </c>
      <c r="U122" s="54">
        <f t="shared" si="6"/>
        <v>-0.81063475069028823</v>
      </c>
      <c r="V122" s="53">
        <v>68034</v>
      </c>
      <c r="W122" s="53"/>
      <c r="X122" s="54">
        <f t="shared" si="7"/>
        <v>-0.80420051826020811</v>
      </c>
    </row>
    <row r="123" spans="1:24" s="1" customFormat="1" x14ac:dyDescent="0.2">
      <c r="A123">
        <v>163</v>
      </c>
      <c r="B123" s="1" t="s">
        <v>411</v>
      </c>
      <c r="C123" t="s">
        <v>129</v>
      </c>
      <c r="D123" t="s">
        <v>348</v>
      </c>
      <c r="E123" t="s">
        <v>255</v>
      </c>
      <c r="F123" s="28" t="s">
        <v>74</v>
      </c>
      <c r="G123" s="52" t="s">
        <v>75</v>
      </c>
      <c r="H123" s="53">
        <v>603</v>
      </c>
      <c r="I123" s="53">
        <v>40</v>
      </c>
      <c r="J123" s="53">
        <v>454</v>
      </c>
      <c r="K123" s="53"/>
      <c r="L123" s="53"/>
      <c r="M123" s="53"/>
      <c r="N123" s="54" t="str">
        <f t="shared" si="4"/>
        <v/>
      </c>
      <c r="O123" s="53"/>
      <c r="P123" s="53"/>
      <c r="Q123" s="54" t="str">
        <f t="shared" si="5"/>
        <v/>
      </c>
      <c r="R123" s="53">
        <v>-29757120</v>
      </c>
      <c r="S123" s="53">
        <v>846600168</v>
      </c>
      <c r="T123" s="53">
        <v>876357288</v>
      </c>
      <c r="U123" s="54">
        <f t="shared" si="6"/>
        <v>-3.5148965385038762E-2</v>
      </c>
      <c r="V123" s="53">
        <v>709655</v>
      </c>
      <c r="W123" s="53">
        <v>154790</v>
      </c>
      <c r="X123" s="54">
        <f t="shared" si="7"/>
        <v>-3.4464671844126611E-2</v>
      </c>
    </row>
    <row r="124" spans="1:24" s="1" customFormat="1" x14ac:dyDescent="0.2">
      <c r="A124">
        <v>22</v>
      </c>
      <c r="B124" t="s">
        <v>352</v>
      </c>
      <c r="C124" t="s">
        <v>68</v>
      </c>
      <c r="D124" t="s">
        <v>353</v>
      </c>
      <c r="E124" t="s">
        <v>354</v>
      </c>
      <c r="F124" s="28" t="s">
        <v>74</v>
      </c>
      <c r="G124" s="52" t="s">
        <v>66</v>
      </c>
      <c r="H124" s="53">
        <v>25</v>
      </c>
      <c r="I124" s="53">
        <v>0</v>
      </c>
      <c r="J124" s="53">
        <v>25</v>
      </c>
      <c r="K124" s="53">
        <v>33490</v>
      </c>
      <c r="L124" s="53">
        <v>56915349</v>
      </c>
      <c r="M124" s="53">
        <v>56881859</v>
      </c>
      <c r="N124" s="54">
        <f t="shared" si="4"/>
        <v>5.8841772190485907E-4</v>
      </c>
      <c r="O124" s="53">
        <v>228783</v>
      </c>
      <c r="P124" s="53">
        <v>956259</v>
      </c>
      <c r="Q124" s="54">
        <f t="shared" si="5"/>
        <v>-1.2144484056560698E-2</v>
      </c>
      <c r="R124" s="53">
        <v>17089</v>
      </c>
      <c r="S124" s="53">
        <v>56898948</v>
      </c>
      <c r="T124" s="53">
        <v>56881859</v>
      </c>
      <c r="U124" s="54">
        <f t="shared" si="6"/>
        <v>3.0033947200570389E-4</v>
      </c>
      <c r="V124" s="53">
        <v>228783</v>
      </c>
      <c r="W124" s="53">
        <v>956259</v>
      </c>
      <c r="X124" s="54">
        <f t="shared" si="7"/>
        <v>-1.2435064154744742E-2</v>
      </c>
    </row>
    <row r="125" spans="1:24" s="1" customFormat="1" x14ac:dyDescent="0.2">
      <c r="A125">
        <v>260</v>
      </c>
      <c r="B125" t="s">
        <v>355</v>
      </c>
      <c r="C125" t="s">
        <v>97</v>
      </c>
      <c r="D125" t="s">
        <v>356</v>
      </c>
      <c r="E125" t="s">
        <v>357</v>
      </c>
      <c r="F125" s="28" t="s">
        <v>74</v>
      </c>
      <c r="G125" s="52" t="s">
        <v>75</v>
      </c>
      <c r="H125" s="53">
        <v>16</v>
      </c>
      <c r="I125" s="53">
        <v>0</v>
      </c>
      <c r="J125" s="53">
        <v>16</v>
      </c>
      <c r="K125" s="53">
        <v>-1381541</v>
      </c>
      <c r="L125" s="53">
        <v>14166622</v>
      </c>
      <c r="M125" s="53">
        <v>15548163</v>
      </c>
      <c r="N125" s="54">
        <f t="shared" si="4"/>
        <v>-9.7520848653969872E-2</v>
      </c>
      <c r="O125" s="53">
        <v>6286</v>
      </c>
      <c r="P125" s="53"/>
      <c r="Q125" s="54">
        <f t="shared" si="5"/>
        <v>-9.7034073741253377E-2</v>
      </c>
      <c r="R125" s="53">
        <v>1397298</v>
      </c>
      <c r="S125" s="53">
        <v>10898319</v>
      </c>
      <c r="T125" s="53">
        <v>9501021</v>
      </c>
      <c r="U125" s="54">
        <f t="shared" si="6"/>
        <v>0.12821224998093741</v>
      </c>
      <c r="V125" s="53">
        <v>6286</v>
      </c>
      <c r="W125" s="53"/>
      <c r="X125" s="54">
        <f t="shared" si="7"/>
        <v>0.12871479526310214</v>
      </c>
    </row>
    <row r="126" spans="1:24" s="1" customFormat="1" x14ac:dyDescent="0.2">
      <c r="A126">
        <v>106</v>
      </c>
      <c r="B126" t="s">
        <v>358</v>
      </c>
      <c r="C126" t="s">
        <v>97</v>
      </c>
      <c r="D126" t="s">
        <v>356</v>
      </c>
      <c r="E126" t="s">
        <v>357</v>
      </c>
      <c r="F126" s="28" t="s">
        <v>74</v>
      </c>
      <c r="G126" s="52" t="s">
        <v>66</v>
      </c>
      <c r="H126" s="53">
        <v>26</v>
      </c>
      <c r="I126" s="53">
        <v>10</v>
      </c>
      <c r="J126" s="53">
        <v>26</v>
      </c>
      <c r="K126" s="53">
        <v>15137743</v>
      </c>
      <c r="L126" s="53">
        <v>83329800</v>
      </c>
      <c r="M126" s="53">
        <v>68192057</v>
      </c>
      <c r="N126" s="54">
        <f t="shared" si="4"/>
        <v>0.1816606184102206</v>
      </c>
      <c r="O126" s="53">
        <v>32522</v>
      </c>
      <c r="P126" s="53"/>
      <c r="Q126" s="54">
        <f t="shared" si="5"/>
        <v>0.18197987575250124</v>
      </c>
      <c r="R126" s="53">
        <v>15079705</v>
      </c>
      <c r="S126" s="53">
        <v>83257954</v>
      </c>
      <c r="T126" s="53">
        <v>68178249</v>
      </c>
      <c r="U126" s="54">
        <f t="shared" si="6"/>
        <v>0.18112029272302319</v>
      </c>
      <c r="V126" s="53">
        <v>32522</v>
      </c>
      <c r="W126" s="53"/>
      <c r="X126" s="54">
        <f t="shared" si="7"/>
        <v>0.1814400364334573</v>
      </c>
    </row>
    <row r="127" spans="1:24" s="1" customFormat="1" x14ac:dyDescent="0.2">
      <c r="A127">
        <v>156</v>
      </c>
      <c r="B127" t="s">
        <v>359</v>
      </c>
      <c r="C127" t="s">
        <v>97</v>
      </c>
      <c r="D127" t="s">
        <v>360</v>
      </c>
      <c r="E127" t="s">
        <v>258</v>
      </c>
      <c r="F127" s="28" t="s">
        <v>74</v>
      </c>
      <c r="G127" s="52" t="s">
        <v>66</v>
      </c>
      <c r="H127" s="53">
        <v>25</v>
      </c>
      <c r="I127" s="53">
        <v>0</v>
      </c>
      <c r="J127" s="53">
        <v>25</v>
      </c>
      <c r="K127" s="53">
        <v>1595363</v>
      </c>
      <c r="L127" s="53">
        <v>13891539</v>
      </c>
      <c r="M127" s="53">
        <v>12296176</v>
      </c>
      <c r="N127" s="54">
        <f t="shared" si="4"/>
        <v>0.1148442228035353</v>
      </c>
      <c r="O127" s="53">
        <v>10508</v>
      </c>
      <c r="P127" s="53"/>
      <c r="Q127" s="54">
        <f t="shared" si="5"/>
        <v>0.11551327656999001</v>
      </c>
      <c r="R127" s="53">
        <v>2517991</v>
      </c>
      <c r="S127" s="53">
        <v>11434352</v>
      </c>
      <c r="T127" s="53">
        <v>8916361</v>
      </c>
      <c r="U127" s="54">
        <f t="shared" si="6"/>
        <v>0.22021282885116708</v>
      </c>
      <c r="V127" s="53">
        <v>10508</v>
      </c>
      <c r="W127" s="53"/>
      <c r="X127" s="54">
        <f t="shared" si="7"/>
        <v>0.22092878375095895</v>
      </c>
    </row>
    <row r="128" spans="1:24" s="1" customFormat="1" x14ac:dyDescent="0.2">
      <c r="A128">
        <v>72</v>
      </c>
      <c r="B128" t="s">
        <v>361</v>
      </c>
      <c r="C128" t="s">
        <v>168</v>
      </c>
      <c r="D128" t="s">
        <v>362</v>
      </c>
      <c r="E128" t="s">
        <v>363</v>
      </c>
      <c r="F128" s="28" t="s">
        <v>74</v>
      </c>
      <c r="G128" s="52" t="s">
        <v>66</v>
      </c>
      <c r="H128" s="53">
        <v>25</v>
      </c>
      <c r="I128" s="53">
        <v>1</v>
      </c>
      <c r="J128" s="53">
        <v>16</v>
      </c>
      <c r="K128" s="53">
        <v>1892232</v>
      </c>
      <c r="L128" s="53">
        <v>23620232</v>
      </c>
      <c r="M128" s="53">
        <v>21728000</v>
      </c>
      <c r="N128" s="54">
        <f t="shared" si="4"/>
        <v>8.0110644129151656E-2</v>
      </c>
      <c r="O128" s="53">
        <v>-2024000</v>
      </c>
      <c r="P128" s="53"/>
      <c r="Q128" s="54">
        <f t="shared" si="5"/>
        <v>-6.1014347317624668E-3</v>
      </c>
      <c r="R128" s="53">
        <v>1892232</v>
      </c>
      <c r="S128" s="53">
        <v>23620232</v>
      </c>
      <c r="T128" s="53">
        <v>21728000</v>
      </c>
      <c r="U128" s="54">
        <f t="shared" si="6"/>
        <v>8.0110644129151656E-2</v>
      </c>
      <c r="V128" s="53">
        <v>-2024000</v>
      </c>
      <c r="W128" s="53"/>
      <c r="X128" s="54">
        <f t="shared" si="7"/>
        <v>-6.1014347317624668E-3</v>
      </c>
    </row>
    <row r="129" spans="1:24" s="1" customFormat="1" x14ac:dyDescent="0.2">
      <c r="A129">
        <v>1</v>
      </c>
      <c r="B129" t="s">
        <v>364</v>
      </c>
      <c r="C129" t="s">
        <v>206</v>
      </c>
      <c r="D129" t="s">
        <v>365</v>
      </c>
      <c r="E129" t="s">
        <v>213</v>
      </c>
      <c r="F129" s="28" t="s">
        <v>65</v>
      </c>
      <c r="G129" s="52" t="s">
        <v>66</v>
      </c>
      <c r="H129" s="53">
        <v>20</v>
      </c>
      <c r="I129" s="53">
        <v>1</v>
      </c>
      <c r="J129" s="53">
        <v>20</v>
      </c>
      <c r="K129" s="53">
        <v>883969</v>
      </c>
      <c r="L129" s="53">
        <v>14249454</v>
      </c>
      <c r="M129" s="53">
        <v>13365485</v>
      </c>
      <c r="N129" s="54">
        <f t="shared" si="4"/>
        <v>6.2035289211783133E-2</v>
      </c>
      <c r="O129" s="53">
        <v>76720</v>
      </c>
      <c r="P129" s="53">
        <v>898216</v>
      </c>
      <c r="Q129" s="54">
        <f t="shared" si="5"/>
        <v>4.3607595440345766E-3</v>
      </c>
      <c r="R129" s="53">
        <v>1079721</v>
      </c>
      <c r="S129" s="53">
        <v>8875636</v>
      </c>
      <c r="T129" s="53">
        <v>7795915</v>
      </c>
      <c r="U129" s="54">
        <f t="shared" si="6"/>
        <v>0.12164998654744291</v>
      </c>
      <c r="V129" s="53">
        <v>76720</v>
      </c>
      <c r="W129" s="53">
        <v>898216</v>
      </c>
      <c r="X129" s="54">
        <f t="shared" si="7"/>
        <v>2.8844362310882186E-2</v>
      </c>
    </row>
    <row r="130" spans="1:24" s="1" customFormat="1" x14ac:dyDescent="0.2">
      <c r="A130">
        <v>167</v>
      </c>
      <c r="B130" t="s">
        <v>366</v>
      </c>
      <c r="C130" t="s">
        <v>62</v>
      </c>
      <c r="D130" t="s">
        <v>367</v>
      </c>
      <c r="E130" t="s">
        <v>95</v>
      </c>
      <c r="F130" s="28" t="s">
        <v>65</v>
      </c>
      <c r="G130" s="52" t="s">
        <v>75</v>
      </c>
      <c r="H130" s="53">
        <v>83</v>
      </c>
      <c r="I130" s="53">
        <v>6</v>
      </c>
      <c r="J130" s="53">
        <v>64</v>
      </c>
      <c r="K130" s="53">
        <v>5874434</v>
      </c>
      <c r="L130" s="53">
        <v>137444041</v>
      </c>
      <c r="M130" s="53">
        <v>131569607</v>
      </c>
      <c r="N130" s="54">
        <f t="shared" si="4"/>
        <v>4.2740550679821764E-2</v>
      </c>
      <c r="O130" s="53">
        <v>7714331</v>
      </c>
      <c r="P130" s="53">
        <v>5222731</v>
      </c>
      <c r="Q130" s="54">
        <f t="shared" si="5"/>
        <v>5.7633837337332496E-2</v>
      </c>
      <c r="R130" s="53">
        <v>2483678</v>
      </c>
      <c r="S130" s="53">
        <v>120982471</v>
      </c>
      <c r="T130" s="53">
        <v>118498793</v>
      </c>
      <c r="U130" s="54">
        <f t="shared" si="6"/>
        <v>2.0529238487780599E-2</v>
      </c>
      <c r="V130" s="53">
        <v>7714331</v>
      </c>
      <c r="W130" s="53">
        <v>5222731</v>
      </c>
      <c r="X130" s="54">
        <f t="shared" si="7"/>
        <v>3.8658909333271547E-2</v>
      </c>
    </row>
    <row r="131" spans="1:24" s="1" customFormat="1" x14ac:dyDescent="0.2">
      <c r="A131">
        <v>133</v>
      </c>
      <c r="B131" t="s">
        <v>368</v>
      </c>
      <c r="C131" t="s">
        <v>414</v>
      </c>
      <c r="D131" t="s">
        <v>369</v>
      </c>
      <c r="E131" t="s">
        <v>369</v>
      </c>
      <c r="F131" s="28" t="s">
        <v>370</v>
      </c>
      <c r="G131" s="52" t="s">
        <v>66</v>
      </c>
      <c r="H131" s="53">
        <v>25</v>
      </c>
      <c r="I131" s="53">
        <v>0</v>
      </c>
      <c r="J131" s="53">
        <v>14</v>
      </c>
      <c r="K131" s="53">
        <v>76254</v>
      </c>
      <c r="L131" s="53">
        <v>43671469</v>
      </c>
      <c r="M131" s="53">
        <v>43595215</v>
      </c>
      <c r="N131" s="54">
        <f t="shared" si="4"/>
        <v>1.7460827800411293E-3</v>
      </c>
      <c r="O131" s="53">
        <v>12627</v>
      </c>
      <c r="P131" s="53"/>
      <c r="Q131" s="54">
        <f t="shared" si="5"/>
        <v>2.0346306353689909E-3</v>
      </c>
      <c r="R131" s="53">
        <v>761941</v>
      </c>
      <c r="S131" s="53">
        <v>24835801</v>
      </c>
      <c r="T131" s="53">
        <v>24073860</v>
      </c>
      <c r="U131" s="54">
        <f t="shared" si="6"/>
        <v>3.0679139360151902E-2</v>
      </c>
      <c r="V131" s="53">
        <v>12627</v>
      </c>
      <c r="W131" s="53"/>
      <c r="X131" s="54">
        <f t="shared" si="7"/>
        <v>3.1171710339181216E-2</v>
      </c>
    </row>
    <row r="132" spans="1:24" s="1" customFormat="1" x14ac:dyDescent="0.2">
      <c r="A132">
        <v>168</v>
      </c>
      <c r="B132" t="s">
        <v>90</v>
      </c>
      <c r="C132" t="s">
        <v>90</v>
      </c>
      <c r="D132" t="s">
        <v>371</v>
      </c>
      <c r="E132" t="s">
        <v>372</v>
      </c>
      <c r="F132" s="28" t="s">
        <v>74</v>
      </c>
      <c r="G132" s="52" t="s">
        <v>75</v>
      </c>
      <c r="H132" s="53">
        <v>109</v>
      </c>
      <c r="I132" s="53">
        <v>20</v>
      </c>
      <c r="J132" s="53">
        <v>96</v>
      </c>
      <c r="K132" s="53">
        <v>2075874</v>
      </c>
      <c r="L132" s="53">
        <v>314167222</v>
      </c>
      <c r="M132" s="53">
        <v>312091348</v>
      </c>
      <c r="N132" s="54">
        <f t="shared" si="4"/>
        <v>6.6075448189181242E-3</v>
      </c>
      <c r="O132" s="53">
        <v>3496204</v>
      </c>
      <c r="P132" s="53">
        <v>1657199</v>
      </c>
      <c r="Q132" s="54">
        <f t="shared" si="5"/>
        <v>1.2323984064819599E-2</v>
      </c>
      <c r="R132" s="53">
        <v>-15533953</v>
      </c>
      <c r="S132" s="53">
        <v>264346237</v>
      </c>
      <c r="T132" s="53">
        <v>279880190</v>
      </c>
      <c r="U132" s="54">
        <f t="shared" si="6"/>
        <v>-5.8763662294916648E-2</v>
      </c>
      <c r="V132" s="53">
        <v>3496204</v>
      </c>
      <c r="W132" s="53">
        <v>1657199</v>
      </c>
      <c r="X132" s="54">
        <f t="shared" si="7"/>
        <v>-5.1130612269173578E-2</v>
      </c>
    </row>
    <row r="133" spans="1:24" s="1" customFormat="1" x14ac:dyDescent="0.2">
      <c r="A133">
        <v>157</v>
      </c>
      <c r="B133" t="s">
        <v>373</v>
      </c>
      <c r="C133" t="s">
        <v>68</v>
      </c>
      <c r="D133" t="s">
        <v>374</v>
      </c>
      <c r="E133" t="s">
        <v>374</v>
      </c>
      <c r="F133" s="28" t="s">
        <v>74</v>
      </c>
      <c r="G133" s="52" t="s">
        <v>66</v>
      </c>
      <c r="H133" s="53">
        <v>49</v>
      </c>
      <c r="I133" s="53">
        <v>6</v>
      </c>
      <c r="J133" s="53">
        <v>25</v>
      </c>
      <c r="K133" s="53">
        <v>6003720</v>
      </c>
      <c r="L133" s="53">
        <v>83252158</v>
      </c>
      <c r="M133" s="53">
        <v>77248438</v>
      </c>
      <c r="N133" s="54">
        <f t="shared" si="4"/>
        <v>7.2114887400276162E-2</v>
      </c>
      <c r="O133" s="53">
        <v>-2094837</v>
      </c>
      <c r="P133" s="53"/>
      <c r="Q133" s="54">
        <f t="shared" si="5"/>
        <v>4.8164268507581716E-2</v>
      </c>
      <c r="R133" s="53">
        <v>18172547</v>
      </c>
      <c r="S133" s="53">
        <v>69419420</v>
      </c>
      <c r="T133" s="53">
        <v>51246873</v>
      </c>
      <c r="U133" s="54">
        <f t="shared" si="6"/>
        <v>0.26177900938959153</v>
      </c>
      <c r="V133" s="53">
        <v>-2144840</v>
      </c>
      <c r="W133" s="53">
        <v>-2225693</v>
      </c>
      <c r="X133" s="54">
        <f t="shared" si="7"/>
        <v>0.27132685183616162</v>
      </c>
    </row>
    <row r="134" spans="1:24" s="1" customFormat="1" x14ac:dyDescent="0.2">
      <c r="A134">
        <v>169</v>
      </c>
      <c r="B134" t="s">
        <v>375</v>
      </c>
      <c r="C134" t="s">
        <v>68</v>
      </c>
      <c r="D134" t="s">
        <v>376</v>
      </c>
      <c r="E134" t="s">
        <v>257</v>
      </c>
      <c r="F134" s="28" t="s">
        <v>74</v>
      </c>
      <c r="G134" s="52" t="s">
        <v>66</v>
      </c>
      <c r="H134" s="53">
        <v>12</v>
      </c>
      <c r="I134" s="53">
        <v>0</v>
      </c>
      <c r="J134" s="53">
        <v>12</v>
      </c>
      <c r="K134" s="53">
        <v>-1355929</v>
      </c>
      <c r="L134" s="53">
        <v>14240068</v>
      </c>
      <c r="M134" s="53">
        <v>15595997</v>
      </c>
      <c r="N134" s="54">
        <f t="shared" si="4"/>
        <v>-9.521927844726584E-2</v>
      </c>
      <c r="O134" s="53">
        <v>-101052</v>
      </c>
      <c r="P134" s="53">
        <v>1350</v>
      </c>
      <c r="Q134" s="54">
        <f t="shared" si="5"/>
        <v>-0.10314232617036433</v>
      </c>
      <c r="R134" s="53">
        <v>-1057143</v>
      </c>
      <c r="S134" s="53">
        <v>13469313</v>
      </c>
      <c r="T134" s="53">
        <v>14526456</v>
      </c>
      <c r="U134" s="54">
        <f t="shared" si="6"/>
        <v>-7.848529468429459E-2</v>
      </c>
      <c r="V134" s="53">
        <v>-102402</v>
      </c>
      <c r="W134" s="53">
        <v>1350</v>
      </c>
      <c r="X134" s="54">
        <f t="shared" si="7"/>
        <v>-8.6848412471662306E-2</v>
      </c>
    </row>
    <row r="135" spans="1:24" s="1" customFormat="1" x14ac:dyDescent="0.2">
      <c r="A135">
        <v>170</v>
      </c>
      <c r="B135" t="s">
        <v>377</v>
      </c>
      <c r="C135" t="s">
        <v>71</v>
      </c>
      <c r="D135" t="s">
        <v>378</v>
      </c>
      <c r="E135" t="s">
        <v>378</v>
      </c>
      <c r="F135" s="28" t="s">
        <v>74</v>
      </c>
      <c r="G135" s="52" t="s">
        <v>66</v>
      </c>
      <c r="H135" s="53">
        <v>35</v>
      </c>
      <c r="I135" s="53">
        <v>0</v>
      </c>
      <c r="J135" s="53">
        <v>12</v>
      </c>
      <c r="K135" s="53">
        <v>2774138</v>
      </c>
      <c r="L135" s="53">
        <v>27458593</v>
      </c>
      <c r="M135" s="53">
        <v>24684455</v>
      </c>
      <c r="N135" s="54">
        <f t="shared" si="4"/>
        <v>0.10102986704380665</v>
      </c>
      <c r="O135" s="53"/>
      <c r="P135" s="53">
        <v>1877</v>
      </c>
      <c r="Q135" s="54">
        <f t="shared" si="5"/>
        <v>0.1009615095718852</v>
      </c>
      <c r="R135" s="53">
        <v>2774138</v>
      </c>
      <c r="S135" s="53">
        <v>27458593</v>
      </c>
      <c r="T135" s="53">
        <v>24684455</v>
      </c>
      <c r="U135" s="54">
        <f t="shared" si="6"/>
        <v>0.10102986704380665</v>
      </c>
      <c r="V135" s="53"/>
      <c r="W135" s="53">
        <v>1877</v>
      </c>
      <c r="X135" s="54">
        <f t="shared" si="7"/>
        <v>0.1009615095718852</v>
      </c>
    </row>
    <row r="136" spans="1:24" s="1" customFormat="1" x14ac:dyDescent="0.2">
      <c r="A136">
        <v>35</v>
      </c>
      <c r="B136" t="s">
        <v>379</v>
      </c>
      <c r="C136" t="s">
        <v>97</v>
      </c>
      <c r="D136" t="s">
        <v>380</v>
      </c>
      <c r="E136" t="s">
        <v>381</v>
      </c>
      <c r="F136" s="28" t="s">
        <v>74</v>
      </c>
      <c r="G136" s="52" t="s">
        <v>66</v>
      </c>
      <c r="H136" s="53">
        <v>8</v>
      </c>
      <c r="I136" s="53">
        <v>0</v>
      </c>
      <c r="J136" s="53">
        <v>8</v>
      </c>
      <c r="K136" s="53">
        <v>1541673</v>
      </c>
      <c r="L136" s="53">
        <v>9765972</v>
      </c>
      <c r="M136" s="53">
        <v>8224299</v>
      </c>
      <c r="N136" s="54">
        <f t="shared" si="4"/>
        <v>0.15786170593157547</v>
      </c>
      <c r="O136" s="53">
        <v>244532</v>
      </c>
      <c r="P136" s="53"/>
      <c r="Q136" s="54">
        <f t="shared" si="5"/>
        <v>0.17843307389917631</v>
      </c>
      <c r="R136" s="53">
        <v>1291850</v>
      </c>
      <c r="S136" s="53">
        <v>6738923</v>
      </c>
      <c r="T136" s="53">
        <v>5447073</v>
      </c>
      <c r="U136" s="54">
        <f t="shared" si="6"/>
        <v>0.19169977161038937</v>
      </c>
      <c r="V136" s="53">
        <v>244532</v>
      </c>
      <c r="W136" s="53"/>
      <c r="X136" s="54">
        <f t="shared" si="7"/>
        <v>0.2200031359835497</v>
      </c>
    </row>
    <row r="137" spans="1:24" s="1" customFormat="1" x14ac:dyDescent="0.2">
      <c r="A137">
        <v>174</v>
      </c>
      <c r="B137" t="s">
        <v>382</v>
      </c>
      <c r="C137" t="s">
        <v>97</v>
      </c>
      <c r="D137" t="s">
        <v>383</v>
      </c>
      <c r="E137" t="s">
        <v>384</v>
      </c>
      <c r="F137" s="28" t="s">
        <v>74</v>
      </c>
      <c r="G137" s="52" t="s">
        <v>66</v>
      </c>
      <c r="H137" s="53">
        <v>25</v>
      </c>
      <c r="I137" s="53">
        <v>4</v>
      </c>
      <c r="J137" s="53">
        <v>15</v>
      </c>
      <c r="K137" s="53">
        <v>1261999</v>
      </c>
      <c r="L137" s="53">
        <v>11294102</v>
      </c>
      <c r="M137" s="53">
        <v>10032103</v>
      </c>
      <c r="N137" s="54">
        <f t="shared" si="4"/>
        <v>0.11173964959763955</v>
      </c>
      <c r="O137" s="53">
        <v>236951</v>
      </c>
      <c r="P137" s="53"/>
      <c r="Q137" s="54">
        <f t="shared" si="5"/>
        <v>0.129992464695115</v>
      </c>
      <c r="R137" s="53">
        <v>1189053</v>
      </c>
      <c r="S137" s="53">
        <v>9292740</v>
      </c>
      <c r="T137" s="53">
        <v>8103687</v>
      </c>
      <c r="U137" s="54">
        <f t="shared" si="6"/>
        <v>0.12795504878001537</v>
      </c>
      <c r="V137" s="53">
        <v>236951</v>
      </c>
      <c r="W137" s="53"/>
      <c r="X137" s="54">
        <f t="shared" si="7"/>
        <v>0.14963801029855009</v>
      </c>
    </row>
    <row r="138" spans="1:24" s="1" customFormat="1" x14ac:dyDescent="0.2">
      <c r="A138">
        <v>118</v>
      </c>
      <c r="B138" t="s">
        <v>385</v>
      </c>
      <c r="C138" t="s">
        <v>112</v>
      </c>
      <c r="D138" t="s">
        <v>386</v>
      </c>
      <c r="E138" t="s">
        <v>387</v>
      </c>
      <c r="F138" s="28" t="s">
        <v>65</v>
      </c>
      <c r="G138" s="52" t="s">
        <v>75</v>
      </c>
      <c r="H138" s="53">
        <v>136</v>
      </c>
      <c r="I138" s="53">
        <v>20</v>
      </c>
      <c r="J138" s="53">
        <v>81</v>
      </c>
      <c r="K138" s="53">
        <v>8988285</v>
      </c>
      <c r="L138" s="53">
        <v>151819139</v>
      </c>
      <c r="M138" s="53">
        <v>142830854</v>
      </c>
      <c r="N138" s="54">
        <f t="shared" ref="N138:N144" si="8">IF(ISERROR((L138-M138)/ L138),"",((L138-M138)/ L138))</f>
        <v>5.9203899186913447E-2</v>
      </c>
      <c r="O138" s="53">
        <v>31289</v>
      </c>
      <c r="P138" s="53">
        <v>1670400</v>
      </c>
      <c r="Q138" s="54">
        <f t="shared" ref="Q138:Q144" si="9">IF(ISERROR(((L138+O138)-(M138+P138)) / (L138+O138)),"",(((L138+O138)-(M138+P138)) / (L138+O138)))</f>
        <v>4.839745331504762E-2</v>
      </c>
      <c r="R138" s="53">
        <v>9593898</v>
      </c>
      <c r="S138" s="53">
        <v>126805858</v>
      </c>
      <c r="T138" s="53">
        <v>117211960</v>
      </c>
      <c r="U138" s="54">
        <f t="shared" ref="U138:U144" si="10">IF(ISERROR((S138-T138)/S138),"",((S138-T138)/S138))</f>
        <v>7.5658160839856464E-2</v>
      </c>
      <c r="V138" s="53">
        <v>31289</v>
      </c>
      <c r="W138" s="53">
        <v>1670400</v>
      </c>
      <c r="X138" s="54">
        <f t="shared" ref="X138:X144" si="11">IF(ISERROR(((S138+V138)-(T138+W138))/(S138+V138)),"",(((S138+V138)-(T138+W138))/(S138+V138)))</f>
        <v>6.2716539973892663E-2</v>
      </c>
    </row>
    <row r="139" spans="1:24" s="1" customFormat="1" x14ac:dyDescent="0.2">
      <c r="A139">
        <v>209</v>
      </c>
      <c r="B139" t="s">
        <v>388</v>
      </c>
      <c r="C139" t="s">
        <v>80</v>
      </c>
      <c r="D139" t="s">
        <v>386</v>
      </c>
      <c r="E139" t="s">
        <v>387</v>
      </c>
      <c r="F139" s="28" t="s">
        <v>65</v>
      </c>
      <c r="G139" s="52" t="s">
        <v>75</v>
      </c>
      <c r="H139" s="53">
        <v>16</v>
      </c>
      <c r="I139" s="53">
        <v>0</v>
      </c>
      <c r="J139" s="53">
        <v>8</v>
      </c>
      <c r="K139" s="53"/>
      <c r="L139" s="53"/>
      <c r="M139" s="53"/>
      <c r="N139" s="54" t="str">
        <f t="shared" si="8"/>
        <v/>
      </c>
      <c r="O139" s="53"/>
      <c r="P139" s="53"/>
      <c r="Q139" s="54" t="str">
        <f t="shared" si="9"/>
        <v/>
      </c>
      <c r="R139" s="53">
        <v>0</v>
      </c>
      <c r="S139" s="53">
        <v>6499583</v>
      </c>
      <c r="T139" s="53">
        <v>6499583</v>
      </c>
      <c r="U139" s="54">
        <f t="shared" si="10"/>
        <v>0</v>
      </c>
      <c r="V139" s="53"/>
      <c r="W139" s="53"/>
      <c r="X139" s="54">
        <f t="shared" si="11"/>
        <v>0</v>
      </c>
    </row>
    <row r="140" spans="1:24" s="1" customFormat="1" x14ac:dyDescent="0.2">
      <c r="A140">
        <v>176</v>
      </c>
      <c r="B140" t="s">
        <v>389</v>
      </c>
      <c r="C140" t="s">
        <v>97</v>
      </c>
      <c r="D140" t="s">
        <v>390</v>
      </c>
      <c r="E140" t="s">
        <v>381</v>
      </c>
      <c r="F140" s="28" t="s">
        <v>391</v>
      </c>
      <c r="G140" s="52" t="s">
        <v>66</v>
      </c>
      <c r="H140" s="53">
        <v>18</v>
      </c>
      <c r="I140" s="53">
        <v>6</v>
      </c>
      <c r="J140" s="53">
        <v>15</v>
      </c>
      <c r="K140" s="53">
        <v>4493648</v>
      </c>
      <c r="L140" s="53">
        <v>26167569</v>
      </c>
      <c r="M140" s="53">
        <v>21673921</v>
      </c>
      <c r="N140" s="54">
        <f t="shared" si="8"/>
        <v>0.17172584889333817</v>
      </c>
      <c r="O140" s="53">
        <v>3360429</v>
      </c>
      <c r="P140" s="53"/>
      <c r="Q140" s="54">
        <f t="shared" si="9"/>
        <v>0.26598745367024207</v>
      </c>
      <c r="R140" s="53">
        <v>4493648</v>
      </c>
      <c r="S140" s="53">
        <v>26167569</v>
      </c>
      <c r="T140" s="53">
        <v>21673921</v>
      </c>
      <c r="U140" s="54">
        <f t="shared" si="10"/>
        <v>0.17172584889333817</v>
      </c>
      <c r="V140" s="53">
        <v>3360429</v>
      </c>
      <c r="W140" s="53"/>
      <c r="X140" s="54">
        <f t="shared" si="11"/>
        <v>0.26598745367024207</v>
      </c>
    </row>
    <row r="141" spans="1:24" s="1" customFormat="1" x14ac:dyDescent="0.2">
      <c r="A141">
        <v>27</v>
      </c>
      <c r="B141" t="s">
        <v>392</v>
      </c>
      <c r="C141" t="s">
        <v>68</v>
      </c>
      <c r="D141" t="s">
        <v>393</v>
      </c>
      <c r="E141" t="s">
        <v>393</v>
      </c>
      <c r="F141" s="28" t="s">
        <v>70</v>
      </c>
      <c r="G141" s="52" t="s">
        <v>75</v>
      </c>
      <c r="H141" s="53">
        <v>49</v>
      </c>
      <c r="I141" s="53">
        <v>8</v>
      </c>
      <c r="J141" s="53">
        <v>49</v>
      </c>
      <c r="K141" s="53">
        <v>-3174029</v>
      </c>
      <c r="L141" s="53">
        <v>120580974</v>
      </c>
      <c r="M141" s="53">
        <v>123755003</v>
      </c>
      <c r="N141" s="54">
        <f t="shared" si="8"/>
        <v>-2.6322801141082174E-2</v>
      </c>
      <c r="O141" s="53">
        <v>-9644723</v>
      </c>
      <c r="P141" s="53">
        <v>579592</v>
      </c>
      <c r="Q141" s="54">
        <f t="shared" si="9"/>
        <v>-0.12077516482867263</v>
      </c>
      <c r="R141" s="53">
        <v>-3280482</v>
      </c>
      <c r="S141" s="53">
        <v>109642867</v>
      </c>
      <c r="T141" s="53">
        <v>112923349</v>
      </c>
      <c r="U141" s="54">
        <f t="shared" si="10"/>
        <v>-2.9919702847609777E-2</v>
      </c>
      <c r="V141" s="53">
        <v>1020200</v>
      </c>
      <c r="W141" s="53">
        <v>39596</v>
      </c>
      <c r="X141" s="54">
        <f t="shared" si="11"/>
        <v>-2.0782706121817499E-2</v>
      </c>
    </row>
    <row r="142" spans="1:24" s="1" customFormat="1" x14ac:dyDescent="0.2">
      <c r="A142">
        <v>187</v>
      </c>
      <c r="B142" t="s">
        <v>394</v>
      </c>
      <c r="C142" t="s">
        <v>132</v>
      </c>
      <c r="D142" t="s">
        <v>395</v>
      </c>
      <c r="E142" t="s">
        <v>342</v>
      </c>
      <c r="F142" s="28" t="s">
        <v>74</v>
      </c>
      <c r="G142" s="52" t="s">
        <v>75</v>
      </c>
      <c r="H142" s="53">
        <v>86</v>
      </c>
      <c r="I142" s="53">
        <v>28</v>
      </c>
      <c r="J142" s="53">
        <v>86</v>
      </c>
      <c r="K142" s="53">
        <v>-10499604</v>
      </c>
      <c r="L142" s="53">
        <v>211328368</v>
      </c>
      <c r="M142" s="53">
        <v>221827972</v>
      </c>
      <c r="N142" s="54">
        <f t="shared" si="8"/>
        <v>-4.9683836104767537E-2</v>
      </c>
      <c r="O142" s="53">
        <v>17497</v>
      </c>
      <c r="P142" s="53">
        <v>48842</v>
      </c>
      <c r="Q142" s="54">
        <f t="shared" si="9"/>
        <v>-4.9828034250871199E-2</v>
      </c>
      <c r="R142" s="53">
        <v>-10499604</v>
      </c>
      <c r="S142" s="53">
        <v>211328368</v>
      </c>
      <c r="T142" s="53">
        <v>221827972</v>
      </c>
      <c r="U142" s="54">
        <f t="shared" si="10"/>
        <v>-4.9683836104767537E-2</v>
      </c>
      <c r="V142" s="53">
        <v>17497</v>
      </c>
      <c r="W142" s="53">
        <v>48842</v>
      </c>
      <c r="X142" s="54">
        <f t="shared" si="11"/>
        <v>-4.9828034250871199E-2</v>
      </c>
    </row>
    <row r="143" spans="1:24" s="1" customFormat="1" x14ac:dyDescent="0.2">
      <c r="A143">
        <v>177</v>
      </c>
      <c r="B143" t="s">
        <v>396</v>
      </c>
      <c r="C143" t="s">
        <v>97</v>
      </c>
      <c r="D143" t="s">
        <v>397</v>
      </c>
      <c r="E143" t="s">
        <v>398</v>
      </c>
      <c r="F143" s="28" t="s">
        <v>74</v>
      </c>
      <c r="G143" s="52" t="s">
        <v>75</v>
      </c>
      <c r="H143" s="53">
        <v>48</v>
      </c>
      <c r="I143" s="53">
        <v>7</v>
      </c>
      <c r="J143" s="53">
        <v>48</v>
      </c>
      <c r="K143" s="53">
        <v>-1469725</v>
      </c>
      <c r="L143" s="53">
        <v>57527311</v>
      </c>
      <c r="M143" s="53">
        <v>58997036</v>
      </c>
      <c r="N143" s="54">
        <f t="shared" si="8"/>
        <v>-2.5548300006582959E-2</v>
      </c>
      <c r="O143" s="53">
        <v>28785</v>
      </c>
      <c r="P143" s="53"/>
      <c r="Q143" s="54">
        <f t="shared" si="9"/>
        <v>-2.5035401984179053E-2</v>
      </c>
      <c r="R143" s="53">
        <v>-179811</v>
      </c>
      <c r="S143" s="53">
        <v>55853635</v>
      </c>
      <c r="T143" s="53">
        <v>56033446</v>
      </c>
      <c r="U143" s="54">
        <f t="shared" si="10"/>
        <v>-3.2193249374011198E-3</v>
      </c>
      <c r="V143" s="53">
        <v>28785</v>
      </c>
      <c r="W143" s="53"/>
      <c r="X143" s="54">
        <f t="shared" si="11"/>
        <v>-2.7025672832350495E-3</v>
      </c>
    </row>
    <row r="144" spans="1:24" s="1" customFormat="1" x14ac:dyDescent="0.2">
      <c r="A144">
        <v>186</v>
      </c>
      <c r="B144" t="s">
        <v>399</v>
      </c>
      <c r="C144" t="s">
        <v>132</v>
      </c>
      <c r="D144" t="s">
        <v>400</v>
      </c>
      <c r="E144" t="s">
        <v>401</v>
      </c>
      <c r="F144" s="28" t="s">
        <v>74</v>
      </c>
      <c r="G144" s="52" t="s">
        <v>75</v>
      </c>
      <c r="H144" s="53">
        <v>61</v>
      </c>
      <c r="I144" s="53">
        <v>12</v>
      </c>
      <c r="J144" s="53">
        <v>55</v>
      </c>
      <c r="K144" s="53">
        <v>13619204</v>
      </c>
      <c r="L144" s="53">
        <v>120947797</v>
      </c>
      <c r="M144" s="53">
        <v>107328593</v>
      </c>
      <c r="N144" s="54">
        <f t="shared" si="8"/>
        <v>0.11260398566829621</v>
      </c>
      <c r="O144" s="53">
        <v>94332</v>
      </c>
      <c r="P144" s="53"/>
      <c r="Q144" s="54">
        <f t="shared" si="9"/>
        <v>0.11329556174610908</v>
      </c>
      <c r="R144" s="53">
        <v>13619204</v>
      </c>
      <c r="S144" s="53">
        <v>120947797</v>
      </c>
      <c r="T144" s="53">
        <v>107328593</v>
      </c>
      <c r="U144" s="54">
        <f t="shared" si="10"/>
        <v>0.11260398566829621</v>
      </c>
      <c r="V144" s="53">
        <v>94332</v>
      </c>
      <c r="W144" s="53"/>
      <c r="X144" s="54">
        <f t="shared" si="11"/>
        <v>0.11329556174610908</v>
      </c>
    </row>
    <row r="145" spans="1:24" s="1" customFormat="1" x14ac:dyDescent="0.2">
      <c r="A145"/>
      <c r="B145"/>
      <c r="C145"/>
      <c r="D145"/>
      <c r="E145"/>
      <c r="F145" s="28"/>
      <c r="G145" s="52"/>
      <c r="H145" s="53"/>
      <c r="I145" s="53"/>
      <c r="J145" s="53"/>
      <c r="K145" s="53"/>
      <c r="L145" s="53"/>
      <c r="M145" s="53"/>
      <c r="N145" s="54"/>
      <c r="O145" s="53"/>
      <c r="P145" s="53"/>
      <c r="Q145" s="54"/>
      <c r="R145" s="53"/>
      <c r="S145" s="53"/>
      <c r="T145" s="53"/>
      <c r="U145" s="54"/>
      <c r="V145" s="53"/>
      <c r="W145" s="53"/>
      <c r="X145" s="54"/>
    </row>
    <row r="146" spans="1:24" s="1" customFormat="1" x14ac:dyDescent="0.2">
      <c r="A146" s="11"/>
      <c r="B146" s="12" t="s">
        <v>56</v>
      </c>
      <c r="C146" s="12"/>
      <c r="D146" s="12"/>
      <c r="E146" s="12"/>
      <c r="F146" s="31"/>
      <c r="G146" s="26"/>
      <c r="H146" s="13"/>
      <c r="J146" s="13"/>
      <c r="K146" s="13"/>
      <c r="L146" s="13"/>
      <c r="M146" s="21"/>
      <c r="N146" s="18"/>
      <c r="O146" s="15"/>
      <c r="P146" s="20"/>
      <c r="Q146" s="19"/>
      <c r="R146" s="13"/>
      <c r="S146" s="13"/>
      <c r="T146" s="23"/>
      <c r="U146" s="19"/>
      <c r="V146" s="13"/>
      <c r="W146" s="23"/>
      <c r="X146" s="18"/>
    </row>
    <row r="147" spans="1:24" s="1" customFormat="1" x14ac:dyDescent="0.2">
      <c r="A147" s="11"/>
      <c r="B147" s="50" t="s">
        <v>57</v>
      </c>
      <c r="C147" s="12"/>
      <c r="D147" s="12"/>
      <c r="E147" s="12"/>
      <c r="F147" s="31"/>
      <c r="G147" s="26"/>
      <c r="H147" s="13"/>
      <c r="J147" s="13"/>
      <c r="K147" s="13"/>
      <c r="L147" s="13"/>
      <c r="M147" s="21"/>
      <c r="N147" s="18"/>
      <c r="O147" s="15"/>
      <c r="P147" s="20"/>
      <c r="Q147" s="19"/>
      <c r="R147" s="13"/>
      <c r="S147" s="13"/>
      <c r="T147" s="23"/>
      <c r="U147" s="19"/>
      <c r="V147" s="13"/>
      <c r="W147" s="23"/>
      <c r="X147" s="18"/>
    </row>
    <row r="148" spans="1:24" s="1" customFormat="1" x14ac:dyDescent="0.2">
      <c r="A148" s="11"/>
      <c r="B148" s="51" t="s">
        <v>60</v>
      </c>
      <c r="C148" s="12"/>
      <c r="D148" s="12"/>
      <c r="E148" s="12"/>
      <c r="F148" s="31"/>
      <c r="G148" s="26"/>
      <c r="H148" s="13"/>
      <c r="J148" s="13"/>
      <c r="K148" s="13"/>
      <c r="L148" s="13"/>
      <c r="M148" s="21"/>
      <c r="N148" s="18"/>
      <c r="O148" s="15"/>
      <c r="P148" s="20"/>
      <c r="Q148" s="19"/>
      <c r="R148" s="13"/>
      <c r="S148" s="13"/>
      <c r="T148" s="23"/>
      <c r="U148" s="19"/>
      <c r="V148" s="13"/>
      <c r="W148" s="23"/>
      <c r="X148" s="18"/>
    </row>
    <row r="149" spans="1:24" s="1" customFormat="1" x14ac:dyDescent="0.2">
      <c r="A149" s="11"/>
      <c r="B149" s="51" t="s">
        <v>59</v>
      </c>
      <c r="C149" s="12"/>
      <c r="D149" s="12"/>
      <c r="E149" s="12"/>
      <c r="F149" s="31"/>
      <c r="G149" s="26"/>
      <c r="H149" s="13"/>
      <c r="J149" s="13"/>
      <c r="K149" s="13"/>
      <c r="L149" s="13"/>
      <c r="M149" s="21"/>
      <c r="N149" s="18"/>
      <c r="O149" s="15"/>
      <c r="P149" s="20"/>
      <c r="Q149" s="13"/>
      <c r="R149" s="13"/>
      <c r="S149" s="13"/>
      <c r="T149" s="23"/>
      <c r="U149" s="13"/>
      <c r="V149" s="13"/>
      <c r="W149" s="23"/>
      <c r="X149" s="18"/>
    </row>
    <row r="150" spans="1:24" s="1" customFormat="1" x14ac:dyDescent="0.2">
      <c r="A150" s="16"/>
      <c r="B150" s="51" t="s">
        <v>58</v>
      </c>
      <c r="F150" s="29"/>
      <c r="G150" s="27"/>
      <c r="H150" s="15"/>
      <c r="J150" s="15"/>
      <c r="K150" s="15"/>
      <c r="L150" s="15"/>
      <c r="M150" s="21"/>
      <c r="N150" s="18"/>
      <c r="O150" s="17"/>
      <c r="P150" s="20"/>
      <c r="Q150" s="17"/>
      <c r="R150" s="17"/>
      <c r="S150" s="17"/>
      <c r="T150" s="23"/>
      <c r="U150" s="15"/>
      <c r="V150" s="15"/>
      <c r="W150" s="23"/>
      <c r="X150" s="18"/>
    </row>
    <row r="151" spans="1:24" s="1" customFormat="1" x14ac:dyDescent="0.2">
      <c r="A151" s="32"/>
      <c r="F151" s="29"/>
      <c r="G151" s="27"/>
      <c r="H151" s="15"/>
      <c r="J151" s="15"/>
      <c r="K151" s="15"/>
      <c r="L151" s="15"/>
      <c r="M151" s="21"/>
      <c r="N151" s="18"/>
      <c r="O151" s="17"/>
      <c r="P151" s="20"/>
      <c r="T151" s="23"/>
      <c r="W151" s="14"/>
      <c r="X151" s="18"/>
    </row>
    <row r="152" spans="1:24" s="1" customFormat="1" ht="14.25" x14ac:dyDescent="0.2">
      <c r="B152" s="49" t="s">
        <v>45</v>
      </c>
      <c r="F152" s="29"/>
      <c r="G152" s="27"/>
      <c r="H152" s="15"/>
      <c r="J152" s="15"/>
      <c r="K152" s="15"/>
      <c r="L152" s="15"/>
      <c r="M152" s="22"/>
      <c r="N152" s="18"/>
      <c r="O152" s="17"/>
      <c r="P152" s="15"/>
      <c r="X152" s="18"/>
    </row>
    <row r="153" spans="1:24" ht="14.25" x14ac:dyDescent="0.2">
      <c r="B153" s="49" t="s">
        <v>46</v>
      </c>
      <c r="H153" s="2"/>
      <c r="N153" s="5"/>
      <c r="O153" s="5"/>
      <c r="X153" s="46"/>
    </row>
    <row r="154" spans="1:24" ht="14.25" x14ac:dyDescent="0.2">
      <c r="B154" s="49" t="s">
        <v>47</v>
      </c>
      <c r="H154" s="2"/>
      <c r="N154" s="5"/>
      <c r="O154" s="5"/>
      <c r="X154" s="46"/>
    </row>
    <row r="155" spans="1:24" ht="14.25" x14ac:dyDescent="0.2">
      <c r="B155" s="49" t="s">
        <v>48</v>
      </c>
      <c r="H155" s="2"/>
      <c r="N155" s="5"/>
      <c r="O155" s="5"/>
      <c r="X155" s="46"/>
    </row>
    <row r="156" spans="1:24" ht="14.25" x14ac:dyDescent="0.2">
      <c r="B156" s="49" t="s">
        <v>49</v>
      </c>
      <c r="H156" s="2"/>
      <c r="N156" s="5"/>
      <c r="O156" s="5"/>
      <c r="X156" s="46"/>
    </row>
    <row r="157" spans="1:24" ht="14.25" x14ac:dyDescent="0.2">
      <c r="B157" s="49" t="s">
        <v>50</v>
      </c>
      <c r="H157" s="2"/>
      <c r="N157" s="5"/>
      <c r="O157" s="5"/>
      <c r="X157" s="46"/>
    </row>
    <row r="158" spans="1:24" ht="14.25" x14ac:dyDescent="0.2">
      <c r="B158" s="49" t="s">
        <v>51</v>
      </c>
      <c r="H158" s="2"/>
      <c r="N158" s="5"/>
      <c r="O158" s="5"/>
      <c r="X158" s="46"/>
    </row>
    <row r="159" spans="1:24" ht="14.25" x14ac:dyDescent="0.2">
      <c r="B159" s="49" t="s">
        <v>52</v>
      </c>
      <c r="H159" s="2"/>
      <c r="N159" s="5"/>
      <c r="O159" s="5"/>
      <c r="X159" s="46"/>
    </row>
    <row r="160" spans="1:24" ht="14.25" x14ac:dyDescent="0.2">
      <c r="B160" s="49" t="s">
        <v>53</v>
      </c>
      <c r="H160" s="2"/>
      <c r="N160" s="5"/>
      <c r="O160" s="5"/>
      <c r="X160" s="46"/>
    </row>
    <row r="161" spans="2:24" ht="14.25" x14ac:dyDescent="0.2">
      <c r="B161" s="49" t="s">
        <v>54</v>
      </c>
      <c r="H161" s="2"/>
      <c r="N161" s="5"/>
      <c r="O161" s="5"/>
      <c r="X161" s="46"/>
    </row>
    <row r="162" spans="2:24" ht="14.25" x14ac:dyDescent="0.2">
      <c r="B162" s="49" t="s">
        <v>55</v>
      </c>
      <c r="H162" s="2"/>
      <c r="N162" s="5"/>
      <c r="O162" s="5"/>
      <c r="X162" s="46"/>
    </row>
    <row r="163" spans="2:24" hidden="1" x14ac:dyDescent="0.2">
      <c r="H163" s="2"/>
      <c r="N163" s="5"/>
      <c r="O163" s="5"/>
      <c r="X163" s="46"/>
    </row>
    <row r="164" spans="2:24" hidden="1" x14ac:dyDescent="0.2">
      <c r="N164" s="5"/>
      <c r="O164" s="5"/>
      <c r="X164" s="46"/>
    </row>
    <row r="165" spans="2:24" hidden="1" x14ac:dyDescent="0.2">
      <c r="N165" s="5"/>
      <c r="O165" s="5"/>
      <c r="X165" s="46"/>
    </row>
    <row r="166" spans="2:24" hidden="1" x14ac:dyDescent="0.2">
      <c r="N166" s="5"/>
      <c r="O166" s="5"/>
      <c r="X166" s="46"/>
    </row>
    <row r="167" spans="2:24" hidden="1" x14ac:dyDescent="0.2">
      <c r="N167" s="5"/>
      <c r="O167" s="5"/>
      <c r="X167" s="46"/>
    </row>
    <row r="168" spans="2:24" hidden="1" x14ac:dyDescent="0.2">
      <c r="N168" s="5"/>
      <c r="O168" s="5"/>
      <c r="X168" s="46"/>
    </row>
    <row r="169" spans="2:24" hidden="1" x14ac:dyDescent="0.2">
      <c r="N169" s="5"/>
      <c r="O169" s="5"/>
      <c r="X169" s="46"/>
    </row>
  </sheetData>
  <mergeCells count="2">
    <mergeCell ref="K6:Q6"/>
    <mergeCell ref="R6:X6"/>
  </mergeCells>
  <phoneticPr fontId="0" type="noConversion"/>
  <printOptions horizontalCentered="1" gridLines="1"/>
  <pageMargins left="0.5" right="0.5" top="0.75" bottom="0.75" header="0.5" footer="0.5"/>
  <pageSetup paperSize="5" scale="49" fitToHeight="3" orientation="landscape" r:id="rId1"/>
  <headerFooter>
    <oddFooter>&amp;Lhttps://www.health.state.mn.us/data/economics/hccis/index.html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and profit margins</vt:lpstr>
      <vt:lpstr>'operating and profit margins'!Print_Area</vt:lpstr>
      <vt:lpstr>'operating and profit margins'!Print_Titles</vt:lpstr>
      <vt:lpstr>TitleRegion1.B1.X162.1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Institution and Hospital Margin Data</dc:title>
  <dc:creator>Minnesota Department of Health HEP HCCIS</dc:creator>
  <cp:lastModifiedBy>Foster, Morgan (MDH)</cp:lastModifiedBy>
  <cp:lastPrinted>2015-12-16T15:24:14Z</cp:lastPrinted>
  <dcterms:created xsi:type="dcterms:W3CDTF">2004-09-24T18:26:24Z</dcterms:created>
  <dcterms:modified xsi:type="dcterms:W3CDTF">2025-01-28T15:37:23Z</dcterms:modified>
</cp:coreProperties>
</file>