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data\economics\hccis\docs\"/>
    </mc:Choice>
  </mc:AlternateContent>
  <xr:revisionPtr revIDLastSave="0" documentId="13_ncr:1_{2BDE355F-A240-486E-937D-1583C5D460F1}" xr6:coauthVersionLast="47" xr6:coauthVersionMax="47" xr10:uidLastSave="{00000000-0000-0000-0000-000000000000}"/>
  <bookViews>
    <workbookView xWindow="1725" yWindow="1725" windowWidth="19200" windowHeight="14760" xr2:uid="{00000000-000D-0000-FFFF-FFFF00000000}"/>
  </bookViews>
  <sheets>
    <sheet name="operating and profit margins" sheetId="2" r:id="rId1"/>
  </sheets>
  <definedNames>
    <definedName name="_xlnm.Print_Area" localSheetId="0">'operating and profit margins'!$B$1:$X$161</definedName>
    <definedName name="_xlnm.Print_Titles" localSheetId="0">'operating and profit margins'!$1:$8</definedName>
    <definedName name="TitleRegion1.B1.X161.1">'operating and profit margins'!$A$1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2" l="1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9" i="2"/>
  <c r="X9" i="2"/>
</calcChain>
</file>

<file path=xl/sharedStrings.xml><?xml version="1.0" encoding="utf-8"?>
<sst xmlns="http://schemas.openxmlformats.org/spreadsheetml/2006/main" count="877" uniqueCount="413">
  <si>
    <t>Hospital ID</t>
  </si>
  <si>
    <t>Hospital Name</t>
  </si>
  <si>
    <t>Hospital City</t>
  </si>
  <si>
    <t>(# 0700)</t>
  </si>
  <si>
    <t>(# 0780)</t>
  </si>
  <si>
    <t>(# 0790)</t>
  </si>
  <si>
    <t>(# 0820)</t>
  </si>
  <si>
    <t>(# 0830)</t>
  </si>
  <si>
    <t>(# 0200)</t>
  </si>
  <si>
    <t>(# 0250)</t>
  </si>
  <si>
    <t>(# 0260)</t>
  </si>
  <si>
    <t>(# 0320)</t>
  </si>
  <si>
    <t>(# 0330)</t>
  </si>
  <si>
    <t>Institution</t>
  </si>
  <si>
    <t>Hospital</t>
  </si>
  <si>
    <t>(# 4504)</t>
  </si>
  <si>
    <t>Hospital County</t>
  </si>
  <si>
    <t>Report Year End Date</t>
  </si>
  <si>
    <t>(#4531)</t>
  </si>
  <si>
    <t>(#7082)</t>
  </si>
  <si>
    <t>Affiliation</t>
  </si>
  <si>
    <t>Hide Row and Column</t>
  </si>
  <si>
    <t>HIDE</t>
  </si>
  <si>
    <t>Health Economics Program</t>
  </si>
  <si>
    <t>COLUMN</t>
  </si>
  <si>
    <t>Minnesota Department of Health</t>
  </si>
  <si>
    <t>Institution and Hospital Margin Data</t>
  </si>
  <si>
    <r>
      <t>CAH</t>
    </r>
    <r>
      <rPr>
        <b/>
        <vertAlign val="superscript"/>
        <sz val="10"/>
        <rFont val="Arial"/>
        <family val="2"/>
      </rPr>
      <t>1</t>
    </r>
  </si>
  <si>
    <r>
      <t>Licensed Beds</t>
    </r>
    <r>
      <rPr>
        <b/>
        <vertAlign val="superscript"/>
        <sz val="10"/>
        <rFont val="Arial"/>
        <family val="2"/>
      </rPr>
      <t>2</t>
    </r>
  </si>
  <si>
    <r>
      <t>Licensed Bassinets</t>
    </r>
    <r>
      <rPr>
        <b/>
        <vertAlign val="superscript"/>
        <sz val="10"/>
        <rFont val="Arial"/>
        <family val="2"/>
      </rPr>
      <t>3</t>
    </r>
  </si>
  <si>
    <r>
      <t>Available Beds</t>
    </r>
    <r>
      <rPr>
        <b/>
        <vertAlign val="superscript"/>
        <sz val="10"/>
        <rFont val="Arial"/>
        <family val="2"/>
      </rPr>
      <t>4</t>
    </r>
  </si>
  <si>
    <r>
      <t>Income/(Loss) from Operations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 xml:space="preserve"> (Institution)</t>
    </r>
  </si>
  <si>
    <r>
      <t>Total Operating Revenue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(Institution)</t>
    </r>
  </si>
  <si>
    <r>
      <t>Total Operating Expenses</t>
    </r>
    <r>
      <rPr>
        <b/>
        <vertAlign val="superscript"/>
        <sz val="10"/>
        <rFont val="Arial"/>
        <family val="2"/>
      </rPr>
      <t>7*</t>
    </r>
    <r>
      <rPr>
        <b/>
        <sz val="10"/>
        <rFont val="Arial"/>
        <family val="2"/>
      </rPr>
      <t xml:space="preserve"> (Institution)</t>
    </r>
  </si>
  <si>
    <r>
      <t>Operating Margin</t>
    </r>
    <r>
      <rPr>
        <b/>
        <vertAlign val="superscript"/>
        <sz val="10"/>
        <rFont val="Arial"/>
        <family val="2"/>
      </rPr>
      <t>8</t>
    </r>
    <r>
      <rPr>
        <b/>
        <sz val="10"/>
        <rFont val="Arial"/>
        <family val="2"/>
      </rPr>
      <t xml:space="preserve"> (Institution)</t>
    </r>
  </si>
  <si>
    <r>
      <t>Total Non-Operating Revenue</t>
    </r>
    <r>
      <rPr>
        <b/>
        <vertAlign val="superscript"/>
        <sz val="10"/>
        <rFont val="Arial"/>
        <family val="2"/>
      </rPr>
      <t>9</t>
    </r>
    <r>
      <rPr>
        <b/>
        <sz val="10"/>
        <rFont val="Arial"/>
        <family val="2"/>
      </rPr>
      <t xml:space="preserve"> (Institution)</t>
    </r>
  </si>
  <si>
    <r>
      <t>Total Non-Operating Expenses</t>
    </r>
    <r>
      <rPr>
        <b/>
        <vertAlign val="super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(Institution)</t>
    </r>
  </si>
  <si>
    <r>
      <t>Profit Margin</t>
    </r>
    <r>
      <rPr>
        <b/>
        <vertAlign val="superscript"/>
        <sz val="10"/>
        <rFont val="Arial"/>
        <family val="2"/>
      </rPr>
      <t>11</t>
    </r>
    <r>
      <rPr>
        <b/>
        <sz val="10"/>
        <rFont val="Arial"/>
        <family val="2"/>
      </rPr>
      <t xml:space="preserve"> (Institution)</t>
    </r>
  </si>
  <si>
    <r>
      <t>Income / (Loss) From Hospital Operations</t>
    </r>
    <r>
      <rPr>
        <b/>
        <vertAlign val="superscript"/>
        <sz val="10"/>
        <rFont val="Arial"/>
        <family val="2"/>
      </rPr>
      <t>5</t>
    </r>
  </si>
  <si>
    <r>
      <t>Total Operating Revenue</t>
    </r>
    <r>
      <rPr>
        <b/>
        <vertAlign val="superscript"/>
        <sz val="10"/>
        <rFont val="Arial"/>
        <family val="2"/>
      </rPr>
      <t>6</t>
    </r>
  </si>
  <si>
    <r>
      <t>Total Operating Expenses</t>
    </r>
    <r>
      <rPr>
        <b/>
        <vertAlign val="superscript"/>
        <sz val="10"/>
        <rFont val="Arial"/>
        <family val="2"/>
      </rPr>
      <t>7*</t>
    </r>
  </si>
  <si>
    <r>
      <t>Operating Margin</t>
    </r>
    <r>
      <rPr>
        <b/>
        <vertAlign val="superscript"/>
        <sz val="10"/>
        <rFont val="Arial"/>
        <family val="2"/>
      </rPr>
      <t>8</t>
    </r>
  </si>
  <si>
    <r>
      <t>Total Non-Operating Revenue</t>
    </r>
    <r>
      <rPr>
        <b/>
        <vertAlign val="superscript"/>
        <sz val="10"/>
        <rFont val="Arial"/>
        <family val="2"/>
      </rPr>
      <t>9</t>
    </r>
  </si>
  <si>
    <r>
      <t>Total Non-Operating Expenses</t>
    </r>
    <r>
      <rPr>
        <b/>
        <vertAlign val="superscript"/>
        <sz val="10"/>
        <rFont val="Arial"/>
        <family val="2"/>
      </rPr>
      <t>10</t>
    </r>
  </si>
  <si>
    <r>
      <t>Profit Margin</t>
    </r>
    <r>
      <rPr>
        <b/>
        <vertAlign val="superscript"/>
        <sz val="10"/>
        <rFont val="Arial"/>
        <family val="2"/>
      </rPr>
      <t>11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</si>
  <si>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Critical Access Hospital (CAH) is a Federal designation for small, rural hospitals that meet a specific criteria.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</si>
  <si>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The number of beds licensed by the Department of Health, under Minnesota Statutes, sections 144.50 to 144.58.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</si>
  <si>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The number of bassinets licensed by the Department of Health, under Minnesota Statutes, sections 144.50 to 144.58.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</si>
  <si>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Available Beds are the number of acute care beds that are immediately available for use or could be brought online within a short period of time.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</si>
  <si>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Total operating revenue less total operating expenses.</t>
    </r>
  </si>
  <si>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>The sum of net patient revenue and total other operating revenue.</t>
    </r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</si>
  <si>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Total cost incurred to maintain and develop the operation of the facility. FASB Accounting Rules change: Effective 2013 Provision for Bad Debt is an Adjustment (negative number) not a Natural Expense (positive number)</t>
    </r>
  </si>
  <si>
    <r>
      <rPr>
        <vertAlign val="superscript"/>
        <sz val="10"/>
        <rFont val="Arial"/>
        <family val="2"/>
      </rPr>
      <t>8</t>
    </r>
    <r>
      <rPr>
        <sz val="10"/>
        <rFont val="Arial"/>
        <family val="2"/>
      </rPr>
      <t xml:space="preserve"> Operating income (excess operating revenue over operating expenses) as a percent of operating revenue</t>
    </r>
  </si>
  <si>
    <r>
      <rPr>
        <vertAlign val="superscript"/>
        <sz val="10"/>
        <rFont val="Arial"/>
        <family val="2"/>
      </rPr>
      <t>9</t>
    </r>
    <r>
      <rPr>
        <sz val="10"/>
        <rFont val="Arial"/>
        <family val="2"/>
      </rPr>
      <t xml:space="preserve"> Revenue received that is unrelated to hospital operations, such as investments or public funding.</t>
    </r>
  </si>
  <si>
    <r>
      <rPr>
        <vertAlign val="superscript"/>
        <sz val="10"/>
        <rFont val="Arial"/>
        <family val="2"/>
      </rPr>
      <t>10</t>
    </r>
    <r>
      <rPr>
        <sz val="10"/>
        <rFont val="Arial"/>
        <family val="2"/>
      </rPr>
      <t xml:space="preserve"> Costs of disposal of assets, investments or other losses unrelated to hospital operations.</t>
    </r>
  </si>
  <si>
    <r>
      <rPr>
        <vertAlign val="superscript"/>
        <sz val="10"/>
        <rFont val="Arial"/>
        <family val="2"/>
      </rPr>
      <t>11</t>
    </r>
    <r>
      <rPr>
        <sz val="10"/>
        <rFont val="Arial"/>
        <family val="2"/>
      </rPr>
      <t xml:space="preserve"> Net income (excess revenue over expenses) as a percent of revenue</t>
    </r>
  </si>
  <si>
    <t>*United Hospital in St. Paul includes all data from the hospitals previously under separate licenses (2021 and prior) as United Hospital - St. Paul and Regina Hospital - Hastings.</t>
  </si>
  <si>
    <t xml:space="preserve">**Mercy Hospital in Coon Rapids includes all data from the hospitals previously under separate licenses (2016 and prior) as Mercy Hospital - Coon Rapids and Unity Hospital - Fridley. </t>
  </si>
  <si>
    <t>*****Children's Health Care dba Children's Hospitals and Clinics of Minnesota includes all data from the hospitals previously under separate licenses (2010 and prior) as Children's Health Care - St. Paul and Children's Health Care - Minneapolis.</t>
  </si>
  <si>
    <t>****Mayo Clinic Hospital - Rochester includes all data from the hospitals previously under separate licenses (2013 and prior) as Mayo Clinic Methodist Hospital and Saint Marys Hospital.</t>
  </si>
  <si>
    <t>***Mayo Clinic Health System - Albert Lea includes all data from the hospitals previously under separate licenses (2014 and prior) as Mayo Clinic Health System - Albert Lea and Mayo Clinic Health System - Austin.</t>
  </si>
  <si>
    <t>Essentia Health Ada</t>
  </si>
  <si>
    <t>Essentia Health</t>
  </si>
  <si>
    <t>Ada</t>
  </si>
  <si>
    <t>Norman</t>
  </si>
  <si>
    <t>Yes</t>
  </si>
  <si>
    <t>Riverwood Healthcare Center</t>
  </si>
  <si>
    <t>No Affiliation</t>
  </si>
  <si>
    <t>Aitkin</t>
  </si>
  <si>
    <t>Mayo Clinic</t>
  </si>
  <si>
    <t>Albert Lea</t>
  </si>
  <si>
    <t>Freeborn</t>
  </si>
  <si>
    <t>No</t>
  </si>
  <si>
    <t>Alomere Health</t>
  </si>
  <si>
    <t>Alexandria</t>
  </si>
  <si>
    <t>Douglas</t>
  </si>
  <si>
    <t>Community Behavioral Health Hospital-Alexandria</t>
  </si>
  <si>
    <t>Dept of Human Services, State of MN</t>
  </si>
  <si>
    <t>Community Behavioral Health Hospital - Annandale</t>
  </si>
  <si>
    <t>Annandale</t>
  </si>
  <si>
    <t>Wright</t>
  </si>
  <si>
    <t>Anoka Metro Regional Treatment Center</t>
  </si>
  <si>
    <t>Anoka</t>
  </si>
  <si>
    <t>Appleton Area Health</t>
  </si>
  <si>
    <t>Appleton</t>
  </si>
  <si>
    <t>Swift</t>
  </si>
  <si>
    <t>Ridgeview Sibley Medical Center</t>
  </si>
  <si>
    <t>Ridgeview Medical Center</t>
  </si>
  <si>
    <t>Arlington</t>
  </si>
  <si>
    <t>Sibley</t>
  </si>
  <si>
    <t>Essentia Health Northern Pines</t>
  </si>
  <si>
    <t>Aurora</t>
  </si>
  <si>
    <t>St. Louis</t>
  </si>
  <si>
    <t>Sanford Bagley Medical Center</t>
  </si>
  <si>
    <t>Sanford Health</t>
  </si>
  <si>
    <t>Bagley</t>
  </si>
  <si>
    <t>Clearwater</t>
  </si>
  <si>
    <t>CHI LakeWood Health</t>
  </si>
  <si>
    <t>Catholic Health Initiatives</t>
  </si>
  <si>
    <t>Baudette</t>
  </si>
  <si>
    <t>Lake Of The Woods</t>
  </si>
  <si>
    <t>Community Behavioral Health Hospital - Baxter</t>
  </si>
  <si>
    <t>Baxter</t>
  </si>
  <si>
    <t>Crow Wing</t>
  </si>
  <si>
    <t>Community Behavioral Health Hospital - Bemidji</t>
  </si>
  <si>
    <t>Bemidji</t>
  </si>
  <si>
    <t>Beltrami</t>
  </si>
  <si>
    <t>Sanford Bemidji Medical Center</t>
  </si>
  <si>
    <t>CentraCare Health System</t>
  </si>
  <si>
    <t>Benson</t>
  </si>
  <si>
    <t>Bigfork Valley Hospital</t>
  </si>
  <si>
    <t>Bigfork</t>
  </si>
  <si>
    <t>Itasca</t>
  </si>
  <si>
    <t>United Hospital District</t>
  </si>
  <si>
    <t>Blue Earth</t>
  </si>
  <si>
    <t>Faribault</t>
  </si>
  <si>
    <t>Essentia Health-St. Joseph's Medical Center</t>
  </si>
  <si>
    <t>Brainerd</t>
  </si>
  <si>
    <t>CHI St. Francis Health</t>
  </si>
  <si>
    <t>Breckenridge</t>
  </si>
  <si>
    <t>Wilkin</t>
  </si>
  <si>
    <t>PrairieCare</t>
  </si>
  <si>
    <t>Brooklyn Park</t>
  </si>
  <si>
    <t>Hennepin</t>
  </si>
  <si>
    <t>Buffalo Hospital</t>
  </si>
  <si>
    <t>Allina Health System</t>
  </si>
  <si>
    <t>Buffalo</t>
  </si>
  <si>
    <t>M Health Fairview Ridges Hospital</t>
  </si>
  <si>
    <t>M Health Fairview</t>
  </si>
  <si>
    <t>Burnsville</t>
  </si>
  <si>
    <t>Dakota</t>
  </si>
  <si>
    <t>Cambridge Medical Center</t>
  </si>
  <si>
    <t>Cambridge</t>
  </si>
  <si>
    <t>Isanti</t>
  </si>
  <si>
    <t>Sanford Canby Medical Center</t>
  </si>
  <si>
    <t>Canby</t>
  </si>
  <si>
    <t>Yellow Medicine</t>
  </si>
  <si>
    <t>Mayo Clinic Health System in Cannon Falls</t>
  </si>
  <si>
    <t>Cannon Falls</t>
  </si>
  <si>
    <t>Goodhue</t>
  </si>
  <si>
    <t>Community Memorial Hospital</t>
  </si>
  <si>
    <t>Cloquet</t>
  </si>
  <si>
    <t>Carlton</t>
  </si>
  <si>
    <t>Cook Hospital &amp; Care Center</t>
  </si>
  <si>
    <t>Cook</t>
  </si>
  <si>
    <t>Coon Rapids</t>
  </si>
  <si>
    <t>RiverView Health</t>
  </si>
  <si>
    <t>Crookston</t>
  </si>
  <si>
    <t>Polk</t>
  </si>
  <si>
    <t>Cuyuna Regional Medical Center</t>
  </si>
  <si>
    <t>Crosby</t>
  </si>
  <si>
    <t>Johnson Memorial Health Services</t>
  </si>
  <si>
    <t>Dawson</t>
  </si>
  <si>
    <t>Lac Qui Parle</t>
  </si>
  <si>
    <t>Essentia Health - Deer River</t>
  </si>
  <si>
    <t>Deer River</t>
  </si>
  <si>
    <t>St. Mary's Regional Health Center</t>
  </si>
  <si>
    <t>Detroit Lakes</t>
  </si>
  <si>
    <t>Becker</t>
  </si>
  <si>
    <t>Essentia Health Duluth</t>
  </si>
  <si>
    <t>Duluth</t>
  </si>
  <si>
    <t>Essentia Health St. Mary's Medical Center</t>
  </si>
  <si>
    <t>St. Luke's Hospital</t>
  </si>
  <si>
    <t>St. Luke's Hospital, Duluth</t>
  </si>
  <si>
    <t>M Health Fairview Southdale Hospital</t>
  </si>
  <si>
    <t>Edina</t>
  </si>
  <si>
    <t>Prairie Ridge Hospital and Health Services</t>
  </si>
  <si>
    <t>Lake Region Healthcare - Fergus Falls</t>
  </si>
  <si>
    <t>Elbow Lake</t>
  </si>
  <si>
    <t>Grant</t>
  </si>
  <si>
    <t>Ely-Bloomenson Community Hospital</t>
  </si>
  <si>
    <t>Ely</t>
  </si>
  <si>
    <t>Mayo Clinic Health System in Fairmont</t>
  </si>
  <si>
    <t>Fairmont</t>
  </si>
  <si>
    <t>Martin</t>
  </si>
  <si>
    <t>Allina Health Faribault Medical Center</t>
  </si>
  <si>
    <t>Rice</t>
  </si>
  <si>
    <t>Community Behavioral Health Hospital - Fergus Falls</t>
  </si>
  <si>
    <t>Fergus Falls</t>
  </si>
  <si>
    <t>Otter Tail</t>
  </si>
  <si>
    <t>Lake Region Healthcare</t>
  </si>
  <si>
    <t>Essentia Health - Fosston</t>
  </si>
  <si>
    <t>Fosston</t>
  </si>
  <si>
    <t>Glencoe Regional Health</t>
  </si>
  <si>
    <t>Park Nicollet Health Services</t>
  </si>
  <si>
    <t>Glencoe</t>
  </si>
  <si>
    <t>Mcleod</t>
  </si>
  <si>
    <t>Glacial Ridge Health System</t>
  </si>
  <si>
    <t>Glenwood</t>
  </si>
  <si>
    <t>Pope</t>
  </si>
  <si>
    <t>Regency Hospital of Minneapolis</t>
  </si>
  <si>
    <t>Select Medical Corporation</t>
  </si>
  <si>
    <t>Golden Valley</t>
  </si>
  <si>
    <t>Essentia Health - Graceville</t>
  </si>
  <si>
    <t>Graceville</t>
  </si>
  <si>
    <t>Big Stone</t>
  </si>
  <si>
    <t>North Shore Health</t>
  </si>
  <si>
    <t>Grand Marais</t>
  </si>
  <si>
    <t>Grand Itasca Clinic and Hospital</t>
  </si>
  <si>
    <t>Grand Rapids</t>
  </si>
  <si>
    <t>Avera Granite Falls</t>
  </si>
  <si>
    <t>Avera Health</t>
  </si>
  <si>
    <t>Granite Falls</t>
  </si>
  <si>
    <t>Kittson Memorial Healthcare Center</t>
  </si>
  <si>
    <t>Hallock</t>
  </si>
  <si>
    <t>Kittson</t>
  </si>
  <si>
    <t>Hendricks Community Hospital Association</t>
  </si>
  <si>
    <t>Hendricks</t>
  </si>
  <si>
    <t>Lincoln</t>
  </si>
  <si>
    <t>Fairview Range</t>
  </si>
  <si>
    <t>Hibbing</t>
  </si>
  <si>
    <t>Hutchinson Health</t>
  </si>
  <si>
    <t>HealthPartners, Inc.</t>
  </si>
  <si>
    <t>Hutchinson</t>
  </si>
  <si>
    <t>Rainy Lake Medical Center</t>
  </si>
  <si>
    <t>International Falls</t>
  </si>
  <si>
    <t>Koochiching</t>
  </si>
  <si>
    <t>Sanford Jackson Medical Center</t>
  </si>
  <si>
    <t>Jackson</t>
  </si>
  <si>
    <t>Mayo Clinic Health System in Lake City</t>
  </si>
  <si>
    <t>Lake City</t>
  </si>
  <si>
    <t>Ridgeview Le Sueur Medical Center</t>
  </si>
  <si>
    <t>Le Sueur</t>
  </si>
  <si>
    <t>Meeker Memorial Hospital</t>
  </si>
  <si>
    <t>Litchfield</t>
  </si>
  <si>
    <t>Meeker</t>
  </si>
  <si>
    <t>CHI St. Gabriel's Health</t>
  </si>
  <si>
    <t>Little Falls</t>
  </si>
  <si>
    <t>Morrison</t>
  </si>
  <si>
    <t>CentraCare Health System - Long Prairie</t>
  </si>
  <si>
    <t>Long Prairie</t>
  </si>
  <si>
    <t>Todd</t>
  </si>
  <si>
    <t>Sanford Luverne Medical Center</t>
  </si>
  <si>
    <t>Luverne</t>
  </si>
  <si>
    <t>Rock</t>
  </si>
  <si>
    <t>Madelia Health</t>
  </si>
  <si>
    <t>Madelia</t>
  </si>
  <si>
    <t>Watonwan</t>
  </si>
  <si>
    <t>Madison Hospital</t>
  </si>
  <si>
    <t>Madison</t>
  </si>
  <si>
    <t>Mahnomen Health Center</t>
  </si>
  <si>
    <t>Mahnomen</t>
  </si>
  <si>
    <t>Mayo Clinic Health System in Mankato</t>
  </si>
  <si>
    <t>Mankato</t>
  </si>
  <si>
    <t>Maple Grove Hospital</t>
  </si>
  <si>
    <t>North Memorial Health Care</t>
  </si>
  <si>
    <t>Maple Grove</t>
  </si>
  <si>
    <t>M Health Fairview St. John's Hospital</t>
  </si>
  <si>
    <t>Maplewood</t>
  </si>
  <si>
    <t>Ramsey</t>
  </si>
  <si>
    <t>Avera Marshall Regional Medical Center</t>
  </si>
  <si>
    <t>Marshall</t>
  </si>
  <si>
    <t>Lyon</t>
  </si>
  <si>
    <t>CentraCare Health - Melrose</t>
  </si>
  <si>
    <t>Melrose</t>
  </si>
  <si>
    <t>Stearns</t>
  </si>
  <si>
    <t>Abbott Northwestern Hospital</t>
  </si>
  <si>
    <t>Minneapolis</t>
  </si>
  <si>
    <t>Hennepin Healthcare</t>
  </si>
  <si>
    <t>M Health Fairview University of Minnesota Medical Center</t>
  </si>
  <si>
    <t>CCM Health</t>
  </si>
  <si>
    <t>Montevideo</t>
  </si>
  <si>
    <t>Chippewa</t>
  </si>
  <si>
    <t>CentraCare - Monticello</t>
  </si>
  <si>
    <t>Monticello</t>
  </si>
  <si>
    <t>Essentia Health Moose Lake</t>
  </si>
  <si>
    <t>Moose Lake</t>
  </si>
  <si>
    <t>Welia Health</t>
  </si>
  <si>
    <t>Mora</t>
  </si>
  <si>
    <t>Kanabec</t>
  </si>
  <si>
    <t>Stevens Community Medical Center</t>
  </si>
  <si>
    <t>Morris</t>
  </si>
  <si>
    <t>Stevens</t>
  </si>
  <si>
    <t>Mayo Clinic Health System in New Prague</t>
  </si>
  <si>
    <t>New Prague</t>
  </si>
  <si>
    <t>Scott</t>
  </si>
  <si>
    <t>New Ulm Medical Center</t>
  </si>
  <si>
    <t>New Ulm</t>
  </si>
  <si>
    <t>Brown</t>
  </si>
  <si>
    <t>Northfield Hospital &amp; Clinics</t>
  </si>
  <si>
    <t>Northfield</t>
  </si>
  <si>
    <t>Olivia Hospital &amp; Clinic</t>
  </si>
  <si>
    <t>Olivia</t>
  </si>
  <si>
    <t>Renville</t>
  </si>
  <si>
    <t>Mille Lacs Health System</t>
  </si>
  <si>
    <t>Onamia</t>
  </si>
  <si>
    <t>Mille Lacs</t>
  </si>
  <si>
    <t>Ortonville Area Health Services</t>
  </si>
  <si>
    <t>Ortonville</t>
  </si>
  <si>
    <t>Owatonna Hospital</t>
  </si>
  <si>
    <t>Owatonna</t>
  </si>
  <si>
    <t>Steele</t>
  </si>
  <si>
    <t>CHI St. Joseph's Health</t>
  </si>
  <si>
    <t>Park Rapids</t>
  </si>
  <si>
    <t>Hubbard</t>
  </si>
  <si>
    <t>CentraCare - Paynesville</t>
  </si>
  <si>
    <t>Paynesville</t>
  </si>
  <si>
    <t>Perham Health</t>
  </si>
  <si>
    <t>Perham</t>
  </si>
  <si>
    <t>Pipestone County Medical Center</t>
  </si>
  <si>
    <t>Pipestone</t>
  </si>
  <si>
    <t>M Health Fairview Northland Medical Center</t>
  </si>
  <si>
    <t>Princeton</t>
  </si>
  <si>
    <t>Sherburne</t>
  </si>
  <si>
    <t>Mayo Clinic Health System in Red Wing</t>
  </si>
  <si>
    <t>Red Wing</t>
  </si>
  <si>
    <t>Carris Health - Redwood</t>
  </si>
  <si>
    <t>Redwood Falls</t>
  </si>
  <si>
    <t>Redwood</t>
  </si>
  <si>
    <t>North Memorial Health Hospital</t>
  </si>
  <si>
    <t>Robbinsdale</t>
  </si>
  <si>
    <t>Community Behavioral Health Hospital - Rochester</t>
  </si>
  <si>
    <t>Rochester</t>
  </si>
  <si>
    <t>Olmsted</t>
  </si>
  <si>
    <t>Olmsted Medical Center</t>
  </si>
  <si>
    <t>LifeCare Medical Center</t>
  </si>
  <si>
    <t>Roseau</t>
  </si>
  <si>
    <t>Essentia Health - Sandstone</t>
  </si>
  <si>
    <t>Sandstone</t>
  </si>
  <si>
    <t>Pine</t>
  </si>
  <si>
    <t>CentraCare - Sauk Centre</t>
  </si>
  <si>
    <t>Sauk Centre</t>
  </si>
  <si>
    <t>St. Francis Regional Medical Center</t>
  </si>
  <si>
    <t>Allina Health System; Park Nicollet Health Services</t>
  </si>
  <si>
    <t>Shakopee</t>
  </si>
  <si>
    <t>Murray County Medical Center</t>
  </si>
  <si>
    <t>Slayton</t>
  </si>
  <si>
    <t>Murray</t>
  </si>
  <si>
    <t>Sleepy Eye Medical Center</t>
  </si>
  <si>
    <t>Sleepy Eye</t>
  </si>
  <si>
    <t>Lakewood Health System</t>
  </si>
  <si>
    <t>Staples</t>
  </si>
  <si>
    <t>CentraCare - St. Cloud Hospital</t>
  </si>
  <si>
    <t>St. Cloud</t>
  </si>
  <si>
    <t>Lakeview Hospital</t>
  </si>
  <si>
    <t>Stillwater</t>
  </si>
  <si>
    <t>Washington</t>
  </si>
  <si>
    <t>Mayo Clinic Health System in St. James</t>
  </si>
  <si>
    <t>St. James</t>
  </si>
  <si>
    <t>Park Nicollet Methodist Hospital</t>
  </si>
  <si>
    <t>St. Louis Park</t>
  </si>
  <si>
    <t>Gillette Children's Specialty Healthcare</t>
  </si>
  <si>
    <t>St. Paul</t>
  </si>
  <si>
    <t>M Health Fairview Bethesda Hospital</t>
  </si>
  <si>
    <t>Regions Hospital</t>
  </si>
  <si>
    <t>River's Edge Hospital &amp; Clinic</t>
  </si>
  <si>
    <t>St. Peter</t>
  </si>
  <si>
    <t>Nicollet</t>
  </si>
  <si>
    <t>Sanford Behavioral Health Center</t>
  </si>
  <si>
    <t>Thief River Falls</t>
  </si>
  <si>
    <t>Pennington</t>
  </si>
  <si>
    <t>Sanford Thief River Falls Medical Center</t>
  </si>
  <si>
    <t>Sanford Tracy Medical Center</t>
  </si>
  <si>
    <t>Tracy</t>
  </si>
  <si>
    <t>Lake View Memorial Hospital</t>
  </si>
  <si>
    <t>Two Harbors</t>
  </si>
  <si>
    <t>Lake</t>
  </si>
  <si>
    <t>Avera Tyler</t>
  </si>
  <si>
    <t>Tyler</t>
  </si>
  <si>
    <t>Essentia Health Virginia</t>
  </si>
  <si>
    <t>Virginia</t>
  </si>
  <si>
    <t>Saint Elizabeth's Medical Center</t>
  </si>
  <si>
    <t>Wabasha</t>
  </si>
  <si>
    <t>Waconia</t>
  </si>
  <si>
    <t>Carver</t>
  </si>
  <si>
    <t>Wadena</t>
  </si>
  <si>
    <t>North Valley Health Center</t>
  </si>
  <si>
    <t>Warren</t>
  </si>
  <si>
    <t>Mayo Clinic Health System in Waseca</t>
  </si>
  <si>
    <t>Waseca</t>
  </si>
  <si>
    <t>Sanford Westbrook Medical Center</t>
  </si>
  <si>
    <t>Westbrook</t>
  </si>
  <si>
    <t>Cottonwood</t>
  </si>
  <si>
    <t>Sanford Wheaton Medical Center</t>
  </si>
  <si>
    <t>Wheaton</t>
  </si>
  <si>
    <t>Traverse</t>
  </si>
  <si>
    <t>Carris Health - Rice Memorial Hospital</t>
  </si>
  <si>
    <t>Willmar</t>
  </si>
  <si>
    <t>Kandiyohi</t>
  </si>
  <si>
    <t>Community Adolescent Behavioral Health Services</t>
  </si>
  <si>
    <t>Windom Area Health</t>
  </si>
  <si>
    <t>Windom</t>
  </si>
  <si>
    <t>Winona Health Services</t>
  </si>
  <si>
    <t>Winona</t>
  </si>
  <si>
    <t>Woodbury</t>
  </si>
  <si>
    <t>Sanford Worthington Medical Center</t>
  </si>
  <si>
    <t>Worthington</t>
  </si>
  <si>
    <t>Nobles</t>
  </si>
  <si>
    <t>M Health Fairview Lakes Medical Center</t>
  </si>
  <si>
    <t>Wyoming</t>
  </si>
  <si>
    <t>Chisago</t>
  </si>
  <si>
    <t>copy calculation =IF(ISERROR((L9-M9)/ L9),"",((L9-M9)/ L9))</t>
  </si>
  <si>
    <t>copy calculation =IF(ISERROR(((L9+O9)-(M9+P9)) / (L9+O9)),"",(((L9+O9)-(M9+P9)) / (L9+O9)))</t>
  </si>
  <si>
    <t>copy calculation =IF(ISERROR((S9-T9)/S9),"",((S9-T9)/S9))</t>
  </si>
  <si>
    <t>copy calculation =IF(ISERROR(((S9+V9)-(T9+W9))/(S9+V9)),"",(((S9+V9)-(T9+W9))/(S9+V9)))</t>
  </si>
  <si>
    <t>Mayo Clinic Health System - Albert Lea and Austin***</t>
  </si>
  <si>
    <t>Mercy Hospital**</t>
  </si>
  <si>
    <t>Children's Minnesota*****</t>
  </si>
  <si>
    <t>Mayo Clinic Hospital - Rochester****</t>
  </si>
  <si>
    <t>United Hospital*</t>
  </si>
  <si>
    <t>2023 Health Care Cost Information System (HCCIS) Data</t>
  </si>
  <si>
    <t>Current as of 01/10/2025</t>
  </si>
  <si>
    <t>06/30/2023</t>
  </si>
  <si>
    <t>09/30/2023</t>
  </si>
  <si>
    <t>12/31/2023</t>
  </si>
  <si>
    <t>CENTRACARE HEALTH -BENSON, LLC</t>
  </si>
  <si>
    <t>03/31/2023</t>
  </si>
  <si>
    <t>05/31/2023</t>
  </si>
  <si>
    <t>Children's Hospitals and Clinics MN</t>
  </si>
  <si>
    <t>Gundersen Health System</t>
  </si>
  <si>
    <t>Astera Health</t>
  </si>
  <si>
    <t>04/30/2023</t>
  </si>
  <si>
    <t>HealthEast Woodwinds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</si>
</sst>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\ ;\(&quot;$&quot;#,##0\)"/>
    <numFmt numFmtId="165" formatCode="m/d"/>
    <numFmt numFmtId="166" formatCode="#,##0.0000"/>
    <numFmt numFmtId="167" formatCode="_(* #,##0_);_(* \(#,##0\);_(* &quot;-&quot;??_);_(@_)"/>
    <numFmt numFmtId="168" formatCode="_(* #,##0.0000_);_(* \(#,##0.0000\);_(* &quot;-&quot;??_);_(@_)"/>
  </numFmts>
  <fonts count="17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1">
    <xf numFmtId="0" fontId="0" fillId="0" borderId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6" fillId="0" borderId="1" applyNumberFormat="0" applyFont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3" fontId="0" fillId="0" borderId="0" xfId="0" applyNumberForma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NumberFormat="1"/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4" borderId="0" xfId="0" applyFont="1" applyFill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49" fontId="8" fillId="0" borderId="0" xfId="0" applyNumberFormat="1" applyFont="1"/>
    <xf numFmtId="3" fontId="8" fillId="0" borderId="0" xfId="0" applyNumberFormat="1" applyFont="1"/>
    <xf numFmtId="166" fontId="5" fillId="0" borderId="0" xfId="0" applyNumberFormat="1" applyFont="1" applyFill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NumberFormat="1" applyFont="1"/>
    <xf numFmtId="166" fontId="5" fillId="0" borderId="0" xfId="0" applyNumberFormat="1" applyFont="1"/>
    <xf numFmtId="166" fontId="8" fillId="0" borderId="0" xfId="0" applyNumberFormat="1" applyFont="1"/>
    <xf numFmtId="3" fontId="5" fillId="0" borderId="0" xfId="0" applyNumberFormat="1" applyFont="1" applyBorder="1"/>
    <xf numFmtId="3" fontId="5" fillId="0" borderId="0" xfId="10" applyNumberFormat="1" applyFont="1" applyBorder="1"/>
    <xf numFmtId="3" fontId="5" fillId="0" borderId="0" xfId="10" applyNumberFormat="1" applyFont="1"/>
    <xf numFmtId="3" fontId="5" fillId="0" borderId="0" xfId="0" applyNumberFormat="1" applyFont="1" applyFill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8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12" fillId="5" borderId="0" xfId="0" applyFont="1" applyFill="1" applyBorder="1"/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3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66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5" fillId="0" borderId="0" xfId="0" applyFont="1" applyFill="1"/>
    <xf numFmtId="0" fontId="16" fillId="0" borderId="0" xfId="0" applyFont="1" applyAlignment="1"/>
    <xf numFmtId="0" fontId="16" fillId="0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167" fontId="0" fillId="0" borderId="0" xfId="10" applyNumberFormat="1" applyFont="1"/>
    <xf numFmtId="168" fontId="0" fillId="0" borderId="0" xfId="10" applyNumberFormat="1" applyFont="1"/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1">
    <cellStyle name="Comma" xfId="10" builtinId="3"/>
    <cellStyle name="Comma0" xfId="1" xr:uid="{00000000-0005-0000-0000-000001000000}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Normal" xfId="0" builtinId="0"/>
    <cellStyle name="Normal 2" xfId="8" xr:uid="{00000000-0005-0000-0000-000008000000}"/>
    <cellStyle name="Percent 2" xfId="9" xr:uid="{00000000-0005-0000-0000-000009000000}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68"/>
  <sheetViews>
    <sheetView tabSelected="1" topLeftCell="B1" zoomScaleNormal="100" workbookViewId="0">
      <selection activeCell="B1" sqref="B1"/>
    </sheetView>
  </sheetViews>
  <sheetFormatPr defaultColWidth="0" defaultRowHeight="12.75" zeroHeight="1" x14ac:dyDescent="0.2"/>
  <cols>
    <col min="1" max="1" width="8.42578125" hidden="1" customWidth="1"/>
    <col min="2" max="2" width="42.28515625" customWidth="1"/>
    <col min="3" max="3" width="26.7109375" customWidth="1"/>
    <col min="4" max="5" width="17.7109375" customWidth="1"/>
    <col min="6" max="6" width="13.42578125" style="28" customWidth="1"/>
    <col min="7" max="7" width="7.28515625" style="24" customWidth="1"/>
    <col min="8" max="9" width="10" customWidth="1"/>
    <col min="10" max="10" width="10" style="2" customWidth="1"/>
    <col min="11" max="16" width="13.28515625" style="2" customWidth="1"/>
    <col min="17" max="24" width="13.28515625" customWidth="1"/>
    <col min="25" max="16384" width="9.140625" hidden="1"/>
  </cols>
  <sheetData>
    <row r="1" spans="1:256" s="35" customFormat="1" ht="24" customHeight="1" x14ac:dyDescent="0.2">
      <c r="A1" s="33"/>
      <c r="B1" s="34" t="s">
        <v>400</v>
      </c>
      <c r="E1" s="36"/>
      <c r="F1" s="37"/>
      <c r="G1" s="38"/>
      <c r="K1" s="38"/>
    </row>
    <row r="2" spans="1:256" s="35" customFormat="1" ht="15" x14ac:dyDescent="0.2">
      <c r="A2" s="33" t="s">
        <v>22</v>
      </c>
      <c r="B2" s="39" t="s">
        <v>23</v>
      </c>
      <c r="E2" s="36"/>
      <c r="F2" s="37"/>
      <c r="G2" s="38"/>
      <c r="K2" s="38"/>
    </row>
    <row r="3" spans="1:256" s="35" customFormat="1" ht="15" x14ac:dyDescent="0.2">
      <c r="A3" s="33" t="s">
        <v>24</v>
      </c>
      <c r="B3" s="39" t="s">
        <v>25</v>
      </c>
      <c r="E3" s="36"/>
      <c r="F3" s="37"/>
      <c r="G3" s="38"/>
      <c r="K3" s="38"/>
    </row>
    <row r="4" spans="1:256" s="35" customFormat="1" ht="14.25" x14ac:dyDescent="0.2">
      <c r="A4" s="33"/>
      <c r="B4" s="40" t="s">
        <v>401</v>
      </c>
      <c r="E4" s="36"/>
      <c r="F4" s="37"/>
      <c r="G4" s="38"/>
      <c r="K4" s="38"/>
    </row>
    <row r="5" spans="1:256" s="35" customFormat="1" ht="36" customHeight="1" x14ac:dyDescent="0.3">
      <c r="A5" s="33"/>
      <c r="B5" s="41" t="s">
        <v>26</v>
      </c>
      <c r="E5" s="36"/>
      <c r="F5" s="37"/>
      <c r="G5" s="38"/>
      <c r="K5" s="38"/>
    </row>
    <row r="6" spans="1:256" ht="14.25" customHeight="1" x14ac:dyDescent="0.2">
      <c r="A6" s="7"/>
      <c r="B6" s="1"/>
      <c r="C6" s="1"/>
      <c r="D6" s="1"/>
      <c r="E6" s="1"/>
      <c r="F6" s="29"/>
      <c r="G6" s="25"/>
      <c r="H6" s="2"/>
      <c r="J6"/>
      <c r="K6" s="55" t="s">
        <v>13</v>
      </c>
      <c r="L6" s="56"/>
      <c r="M6" s="56"/>
      <c r="N6" s="56"/>
      <c r="O6" s="56"/>
      <c r="P6" s="56"/>
      <c r="Q6" s="56"/>
      <c r="R6" s="57" t="s">
        <v>14</v>
      </c>
      <c r="S6" s="58"/>
      <c r="T6" s="58"/>
      <c r="U6" s="58"/>
      <c r="V6" s="58"/>
      <c r="W6" s="58"/>
      <c r="X6" s="58"/>
    </row>
    <row r="7" spans="1:256" s="10" customFormat="1" ht="52.5" x14ac:dyDescent="0.2">
      <c r="A7" s="8" t="s">
        <v>0</v>
      </c>
      <c r="B7" s="45" t="s">
        <v>1</v>
      </c>
      <c r="C7" s="45" t="s">
        <v>20</v>
      </c>
      <c r="D7" s="45" t="s">
        <v>2</v>
      </c>
      <c r="E7" s="45" t="s">
        <v>16</v>
      </c>
      <c r="F7" s="42" t="s">
        <v>17</v>
      </c>
      <c r="G7" s="47" t="s">
        <v>27</v>
      </c>
      <c r="H7" s="48" t="s">
        <v>28</v>
      </c>
      <c r="I7" s="48" t="s">
        <v>29</v>
      </c>
      <c r="J7" s="48" t="s">
        <v>30</v>
      </c>
      <c r="K7" s="43" t="s">
        <v>31</v>
      </c>
      <c r="L7" s="43" t="s">
        <v>32</v>
      </c>
      <c r="M7" s="43" t="s">
        <v>33</v>
      </c>
      <c r="N7" s="44" t="s">
        <v>34</v>
      </c>
      <c r="O7" s="43" t="s">
        <v>35</v>
      </c>
      <c r="P7" s="43" t="s">
        <v>36</v>
      </c>
      <c r="Q7" s="44" t="s">
        <v>37</v>
      </c>
      <c r="R7" s="43" t="s">
        <v>38</v>
      </c>
      <c r="S7" s="43" t="s">
        <v>39</v>
      </c>
      <c r="T7" s="43" t="s">
        <v>40</v>
      </c>
      <c r="U7" s="44" t="s">
        <v>41</v>
      </c>
      <c r="V7" s="43" t="s">
        <v>42</v>
      </c>
      <c r="W7" s="43" t="s">
        <v>43</v>
      </c>
      <c r="X7" s="44" t="s">
        <v>44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66" hidden="1" customHeight="1" x14ac:dyDescent="0.2">
      <c r="A8" s="8" t="s">
        <v>21</v>
      </c>
      <c r="B8" s="45"/>
      <c r="C8" s="45"/>
      <c r="D8" s="45"/>
      <c r="E8" s="45"/>
      <c r="F8" s="30"/>
      <c r="G8" s="3"/>
      <c r="H8" s="4" t="s">
        <v>15</v>
      </c>
      <c r="I8" s="3" t="s">
        <v>18</v>
      </c>
      <c r="J8" s="6" t="s">
        <v>19</v>
      </c>
      <c r="K8" s="4" t="s">
        <v>8</v>
      </c>
      <c r="L8" s="4" t="s">
        <v>9</v>
      </c>
      <c r="M8" s="4" t="s">
        <v>10</v>
      </c>
      <c r="N8" s="9" t="s">
        <v>391</v>
      </c>
      <c r="O8" s="4" t="s">
        <v>11</v>
      </c>
      <c r="P8" s="4" t="s">
        <v>12</v>
      </c>
      <c r="Q8" s="9" t="s">
        <v>392</v>
      </c>
      <c r="R8" s="4" t="s">
        <v>3</v>
      </c>
      <c r="S8" s="4" t="s">
        <v>4</v>
      </c>
      <c r="T8" s="4" t="s">
        <v>5</v>
      </c>
      <c r="U8" s="9" t="s">
        <v>393</v>
      </c>
      <c r="V8" s="4" t="s">
        <v>6</v>
      </c>
      <c r="W8" s="4" t="s">
        <v>7</v>
      </c>
      <c r="X8" s="9" t="s">
        <v>394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" customFormat="1" x14ac:dyDescent="0.2">
      <c r="A9">
        <v>3</v>
      </c>
      <c r="B9" t="s">
        <v>61</v>
      </c>
      <c r="C9" t="s">
        <v>62</v>
      </c>
      <c r="D9" t="s">
        <v>63</v>
      </c>
      <c r="E9" t="s">
        <v>64</v>
      </c>
      <c r="F9" s="28" t="s">
        <v>402</v>
      </c>
      <c r="G9" s="52" t="s">
        <v>65</v>
      </c>
      <c r="H9" s="53">
        <v>14</v>
      </c>
      <c r="I9" s="53">
        <v>0</v>
      </c>
      <c r="J9" s="53">
        <v>14</v>
      </c>
      <c r="K9" s="53">
        <v>1952871</v>
      </c>
      <c r="L9" s="53">
        <v>11157735</v>
      </c>
      <c r="M9" s="53">
        <v>9204864</v>
      </c>
      <c r="N9" s="54">
        <f>IF(ISERROR((L9-M9)/ L9),"",((L9-M9)/ L9))</f>
        <v>0.17502396319683161</v>
      </c>
      <c r="O9" s="53">
        <v>1168650</v>
      </c>
      <c r="P9" s="53">
        <v>36357</v>
      </c>
      <c r="Q9" s="54">
        <f>IF(ISERROR(((L9+O9)-(M9+P9)) / (L9+O9)),"",(((L9+O9)-(M9+P9)) / (L9+O9)))</f>
        <v>0.25028944009131632</v>
      </c>
      <c r="R9" s="53">
        <v>1552555</v>
      </c>
      <c r="S9" s="53">
        <v>9390757</v>
      </c>
      <c r="T9" s="53">
        <v>7838202</v>
      </c>
      <c r="U9" s="54">
        <f>IF(ISERROR((S9-T9)/S9),"",((S9-T9)/S9))</f>
        <v>0.16532799219487843</v>
      </c>
      <c r="V9" s="53">
        <v>1168650</v>
      </c>
      <c r="W9" s="53">
        <v>36357</v>
      </c>
      <c r="X9" s="54">
        <f t="shared" ref="X9:X72" si="0">IF(ISERROR(((S9+V9)-(T9+W9))/(S9+V9)),"",(((S9+V9)-(T9+W9))/(S9+V9)))</f>
        <v>0.25426124781438958</v>
      </c>
    </row>
    <row r="10" spans="1:256" s="1" customFormat="1" x14ac:dyDescent="0.2">
      <c r="A10">
        <v>4</v>
      </c>
      <c r="B10" s="1" t="s">
        <v>66</v>
      </c>
      <c r="C10" t="s">
        <v>67</v>
      </c>
      <c r="D10" t="s">
        <v>68</v>
      </c>
      <c r="E10" t="s">
        <v>68</v>
      </c>
      <c r="F10" s="28" t="s">
        <v>403</v>
      </c>
      <c r="G10" s="52" t="s">
        <v>65</v>
      </c>
      <c r="H10" s="53">
        <v>25</v>
      </c>
      <c r="I10" s="53">
        <v>6</v>
      </c>
      <c r="J10" s="53">
        <v>25</v>
      </c>
      <c r="K10" s="53">
        <v>165699</v>
      </c>
      <c r="L10" s="53">
        <v>94477723</v>
      </c>
      <c r="M10" s="53">
        <v>94312024</v>
      </c>
      <c r="N10" s="54">
        <f t="shared" ref="N10:N73" si="1">IF(ISERROR((L10-M10)/ L10),"",((L10-M10)/ L10))</f>
        <v>1.7538420141645454E-3</v>
      </c>
      <c r="O10" s="53">
        <v>6099370</v>
      </c>
      <c r="P10" s="53"/>
      <c r="Q10" s="54">
        <f t="shared" ref="Q10:Q73" si="2">IF(ISERROR(((L10+O10)-(M10+P10)) / (L10+O10)),"",(((L10+O10)-(M10+P10)) / (L10+O10)))</f>
        <v>6.2291211777218497E-2</v>
      </c>
      <c r="R10" s="53">
        <v>165699</v>
      </c>
      <c r="S10" s="53">
        <v>94477723</v>
      </c>
      <c r="T10" s="53">
        <v>94312024</v>
      </c>
      <c r="U10" s="54">
        <f t="shared" ref="U10:U73" si="3">IF(ISERROR((S10-T10)/S10),"",((S10-T10)/S10))</f>
        <v>1.7538420141645454E-3</v>
      </c>
      <c r="V10" s="53">
        <v>6099370</v>
      </c>
      <c r="W10" s="53"/>
      <c r="X10" s="54">
        <f t="shared" si="0"/>
        <v>6.2291211777218497E-2</v>
      </c>
    </row>
    <row r="11" spans="1:256" s="1" customFormat="1" x14ac:dyDescent="0.2">
      <c r="A11">
        <v>100</v>
      </c>
      <c r="B11" t="s">
        <v>395</v>
      </c>
      <c r="C11" t="s">
        <v>69</v>
      </c>
      <c r="D11" t="s">
        <v>70</v>
      </c>
      <c r="E11" t="s">
        <v>71</v>
      </c>
      <c r="F11" s="28" t="s">
        <v>404</v>
      </c>
      <c r="G11" s="52" t="s">
        <v>72</v>
      </c>
      <c r="H11" s="53">
        <v>159</v>
      </c>
      <c r="I11" s="53">
        <v>22</v>
      </c>
      <c r="J11" s="53">
        <v>84</v>
      </c>
      <c r="K11" s="53">
        <v>-7411521</v>
      </c>
      <c r="L11" s="53">
        <v>299624061</v>
      </c>
      <c r="M11" s="53">
        <v>307035582</v>
      </c>
      <c r="N11" s="54">
        <f t="shared" si="1"/>
        <v>-2.4736067508276647E-2</v>
      </c>
      <c r="O11" s="53">
        <v>3207</v>
      </c>
      <c r="P11" s="53"/>
      <c r="Q11" s="54">
        <f t="shared" si="2"/>
        <v>-2.4725099452563844E-2</v>
      </c>
      <c r="R11" s="53">
        <v>-4450619</v>
      </c>
      <c r="S11" s="53">
        <v>294486851</v>
      </c>
      <c r="T11" s="53">
        <v>298937470</v>
      </c>
      <c r="U11" s="54">
        <f t="shared" si="3"/>
        <v>-1.5113133183661229E-2</v>
      </c>
      <c r="V11" s="53">
        <v>3207</v>
      </c>
      <c r="W11" s="53"/>
      <c r="X11" s="54">
        <f t="shared" si="0"/>
        <v>-1.5102078590374688E-2</v>
      </c>
    </row>
    <row r="12" spans="1:256" s="1" customFormat="1" x14ac:dyDescent="0.2">
      <c r="A12">
        <v>34</v>
      </c>
      <c r="B12" t="s">
        <v>73</v>
      </c>
      <c r="C12" t="s">
        <v>67</v>
      </c>
      <c r="D12" t="s">
        <v>74</v>
      </c>
      <c r="E12" t="s">
        <v>75</v>
      </c>
      <c r="F12" s="28" t="s">
        <v>404</v>
      </c>
      <c r="G12" s="52" t="s">
        <v>72</v>
      </c>
      <c r="H12" s="53">
        <v>127</v>
      </c>
      <c r="I12" s="53">
        <v>14</v>
      </c>
      <c r="J12" s="53">
        <v>73</v>
      </c>
      <c r="K12" s="53">
        <v>3944398</v>
      </c>
      <c r="L12" s="53">
        <v>198803106</v>
      </c>
      <c r="M12" s="53">
        <v>194858708</v>
      </c>
      <c r="N12" s="54">
        <f t="shared" si="1"/>
        <v>1.9840726230907078E-2</v>
      </c>
      <c r="O12" s="53">
        <v>8306419</v>
      </c>
      <c r="P12" s="53">
        <v>322669</v>
      </c>
      <c r="Q12" s="54">
        <f t="shared" si="2"/>
        <v>5.7593430335953884E-2</v>
      </c>
      <c r="R12" s="53">
        <v>3944398</v>
      </c>
      <c r="S12" s="53">
        <v>198803106</v>
      </c>
      <c r="T12" s="53">
        <v>194858708</v>
      </c>
      <c r="U12" s="54">
        <f t="shared" si="3"/>
        <v>1.9840726230907078E-2</v>
      </c>
      <c r="V12" s="53">
        <v>8306419</v>
      </c>
      <c r="W12" s="53">
        <v>322669</v>
      </c>
      <c r="X12" s="54">
        <f t="shared" si="0"/>
        <v>5.7593430335953884E-2</v>
      </c>
    </row>
    <row r="13" spans="1:256" s="1" customFormat="1" x14ac:dyDescent="0.2">
      <c r="A13">
        <v>248</v>
      </c>
      <c r="B13" t="s">
        <v>76</v>
      </c>
      <c r="C13" t="s">
        <v>77</v>
      </c>
      <c r="D13" t="s">
        <v>74</v>
      </c>
      <c r="E13" t="s">
        <v>75</v>
      </c>
      <c r="F13" s="28" t="s">
        <v>402</v>
      </c>
      <c r="G13" s="52" t="s">
        <v>72</v>
      </c>
      <c r="H13" s="53">
        <v>16</v>
      </c>
      <c r="I13" s="53">
        <v>0</v>
      </c>
      <c r="J13" s="53">
        <v>16</v>
      </c>
      <c r="K13" s="53"/>
      <c r="L13" s="53"/>
      <c r="M13" s="53"/>
      <c r="N13" s="54" t="str">
        <f t="shared" si="1"/>
        <v/>
      </c>
      <c r="O13" s="53"/>
      <c r="P13" s="53"/>
      <c r="Q13" s="54" t="str">
        <f t="shared" si="2"/>
        <v/>
      </c>
      <c r="R13" s="53">
        <v>0</v>
      </c>
      <c r="S13" s="53">
        <v>8813847</v>
      </c>
      <c r="T13" s="53">
        <v>8813847</v>
      </c>
      <c r="U13" s="54">
        <f t="shared" si="3"/>
        <v>0</v>
      </c>
      <c r="V13" s="53"/>
      <c r="W13" s="53"/>
      <c r="X13" s="54">
        <f t="shared" si="0"/>
        <v>0</v>
      </c>
    </row>
    <row r="14" spans="1:256" s="1" customFormat="1" x14ac:dyDescent="0.2">
      <c r="A14">
        <v>249</v>
      </c>
      <c r="B14" t="s">
        <v>78</v>
      </c>
      <c r="C14" t="s">
        <v>77</v>
      </c>
      <c r="D14" t="s">
        <v>79</v>
      </c>
      <c r="E14" t="s">
        <v>80</v>
      </c>
      <c r="F14" s="28" t="s">
        <v>402</v>
      </c>
      <c r="G14" s="52" t="s">
        <v>72</v>
      </c>
      <c r="H14" s="53">
        <v>16</v>
      </c>
      <c r="I14" s="53">
        <v>0</v>
      </c>
      <c r="J14" s="53">
        <v>16</v>
      </c>
      <c r="K14" s="53"/>
      <c r="L14" s="53"/>
      <c r="M14" s="53"/>
      <c r="N14" s="54" t="str">
        <f t="shared" si="1"/>
        <v/>
      </c>
      <c r="O14" s="53"/>
      <c r="P14" s="53"/>
      <c r="Q14" s="54" t="str">
        <f t="shared" si="2"/>
        <v/>
      </c>
      <c r="R14" s="53">
        <v>0</v>
      </c>
      <c r="S14" s="53">
        <v>8985064</v>
      </c>
      <c r="T14" s="53">
        <v>8985064</v>
      </c>
      <c r="U14" s="54">
        <f t="shared" si="3"/>
        <v>0</v>
      </c>
      <c r="V14" s="53"/>
      <c r="W14" s="53"/>
      <c r="X14" s="54">
        <f t="shared" si="0"/>
        <v>0</v>
      </c>
    </row>
    <row r="15" spans="1:256" s="1" customFormat="1" x14ac:dyDescent="0.2">
      <c r="A15">
        <v>200</v>
      </c>
      <c r="B15" t="s">
        <v>81</v>
      </c>
      <c r="C15" t="s">
        <v>77</v>
      </c>
      <c r="D15" t="s">
        <v>82</v>
      </c>
      <c r="E15" t="s">
        <v>82</v>
      </c>
      <c r="F15" s="28" t="s">
        <v>402</v>
      </c>
      <c r="G15" s="52" t="s">
        <v>72</v>
      </c>
      <c r="H15" s="53">
        <v>175</v>
      </c>
      <c r="I15" s="53">
        <v>0</v>
      </c>
      <c r="J15" s="53">
        <v>104</v>
      </c>
      <c r="K15" s="53"/>
      <c r="L15" s="53"/>
      <c r="M15" s="53"/>
      <c r="N15" s="54" t="str">
        <f t="shared" si="1"/>
        <v/>
      </c>
      <c r="O15" s="53"/>
      <c r="P15" s="53"/>
      <c r="Q15" s="54" t="str">
        <f t="shared" si="2"/>
        <v/>
      </c>
      <c r="R15" s="53">
        <v>0</v>
      </c>
      <c r="S15" s="53">
        <v>60028055</v>
      </c>
      <c r="T15" s="53">
        <v>60028055</v>
      </c>
      <c r="U15" s="54">
        <f t="shared" si="3"/>
        <v>0</v>
      </c>
      <c r="V15" s="53"/>
      <c r="W15" s="53"/>
      <c r="X15" s="54">
        <f t="shared" si="0"/>
        <v>0</v>
      </c>
    </row>
    <row r="16" spans="1:256" s="1" customFormat="1" x14ac:dyDescent="0.2">
      <c r="A16">
        <v>6</v>
      </c>
      <c r="B16" t="s">
        <v>83</v>
      </c>
      <c r="C16" t="s">
        <v>67</v>
      </c>
      <c r="D16" t="s">
        <v>84</v>
      </c>
      <c r="E16" t="s">
        <v>85</v>
      </c>
      <c r="F16" s="28" t="s">
        <v>403</v>
      </c>
      <c r="G16" s="52" t="s">
        <v>65</v>
      </c>
      <c r="H16" s="53">
        <v>15</v>
      </c>
      <c r="I16" s="53">
        <v>1</v>
      </c>
      <c r="J16" s="53">
        <v>15</v>
      </c>
      <c r="K16" s="53">
        <v>-3265829</v>
      </c>
      <c r="L16" s="53">
        <v>18757729</v>
      </c>
      <c r="M16" s="53">
        <v>22023558</v>
      </c>
      <c r="N16" s="54">
        <f t="shared" si="1"/>
        <v>-0.17410577794358795</v>
      </c>
      <c r="O16" s="53">
        <v>624613</v>
      </c>
      <c r="P16" s="53">
        <v>109569</v>
      </c>
      <c r="Q16" s="54">
        <f t="shared" si="2"/>
        <v>-0.14192221971937138</v>
      </c>
      <c r="R16" s="53">
        <v>-1514148</v>
      </c>
      <c r="S16" s="53">
        <v>9441724</v>
      </c>
      <c r="T16" s="53">
        <v>10955872</v>
      </c>
      <c r="U16" s="54">
        <f t="shared" si="3"/>
        <v>-0.16036774639885681</v>
      </c>
      <c r="V16" s="53">
        <v>624613</v>
      </c>
      <c r="W16" s="53">
        <v>109569</v>
      </c>
      <c r="X16" s="54">
        <f t="shared" si="0"/>
        <v>-9.9251992060269786E-2</v>
      </c>
    </row>
    <row r="17" spans="1:24" s="1" customFormat="1" x14ac:dyDescent="0.2">
      <c r="A17">
        <v>7</v>
      </c>
      <c r="B17" t="s">
        <v>86</v>
      </c>
      <c r="C17" t="s">
        <v>87</v>
      </c>
      <c r="D17" t="s">
        <v>88</v>
      </c>
      <c r="E17" t="s">
        <v>89</v>
      </c>
      <c r="F17" s="28" t="s">
        <v>404</v>
      </c>
      <c r="G17" s="52" t="s">
        <v>65</v>
      </c>
      <c r="H17" s="53">
        <v>20</v>
      </c>
      <c r="I17" s="53">
        <v>0</v>
      </c>
      <c r="J17" s="53">
        <v>20</v>
      </c>
      <c r="K17" s="53">
        <v>4516440</v>
      </c>
      <c r="L17" s="53">
        <v>21093077</v>
      </c>
      <c r="M17" s="53">
        <v>16576637</v>
      </c>
      <c r="N17" s="54">
        <f t="shared" si="1"/>
        <v>0.21411954263477065</v>
      </c>
      <c r="O17" s="53">
        <v>517049</v>
      </c>
      <c r="P17" s="53">
        <v>11747</v>
      </c>
      <c r="Q17" s="54">
        <f t="shared" si="2"/>
        <v>0.23237911708612896</v>
      </c>
      <c r="R17" s="53">
        <v>4516440</v>
      </c>
      <c r="S17" s="53">
        <v>21093077</v>
      </c>
      <c r="T17" s="53">
        <v>16576637</v>
      </c>
      <c r="U17" s="54">
        <f t="shared" si="3"/>
        <v>0.21411954263477065</v>
      </c>
      <c r="V17" s="53">
        <v>517049</v>
      </c>
      <c r="W17" s="53">
        <v>11747</v>
      </c>
      <c r="X17" s="54">
        <f t="shared" si="0"/>
        <v>0.23237911708612896</v>
      </c>
    </row>
    <row r="18" spans="1:24" s="1" customFormat="1" x14ac:dyDescent="0.2">
      <c r="A18">
        <v>175</v>
      </c>
      <c r="B18" t="s">
        <v>90</v>
      </c>
      <c r="C18" t="s">
        <v>62</v>
      </c>
      <c r="D18" t="s">
        <v>91</v>
      </c>
      <c r="E18" t="s">
        <v>92</v>
      </c>
      <c r="F18" s="28" t="s">
        <v>402</v>
      </c>
      <c r="G18" s="52" t="s">
        <v>65</v>
      </c>
      <c r="H18" s="53">
        <v>16</v>
      </c>
      <c r="I18" s="53">
        <v>4</v>
      </c>
      <c r="J18" s="53">
        <v>16</v>
      </c>
      <c r="K18" s="53">
        <v>3028980</v>
      </c>
      <c r="L18" s="53">
        <v>23475292</v>
      </c>
      <c r="M18" s="53">
        <v>20446312</v>
      </c>
      <c r="N18" s="54">
        <f t="shared" si="1"/>
        <v>0.12902842699464612</v>
      </c>
      <c r="O18" s="53">
        <v>1320519</v>
      </c>
      <c r="P18" s="53">
        <v>40883</v>
      </c>
      <c r="Q18" s="54">
        <f t="shared" si="2"/>
        <v>0.17376386680798622</v>
      </c>
      <c r="R18" s="53">
        <v>673013</v>
      </c>
      <c r="S18" s="53">
        <v>16845207</v>
      </c>
      <c r="T18" s="53">
        <v>16172194</v>
      </c>
      <c r="U18" s="54">
        <f t="shared" si="3"/>
        <v>3.9952788944653518E-2</v>
      </c>
      <c r="V18" s="53">
        <v>1320519</v>
      </c>
      <c r="W18" s="53">
        <v>40883</v>
      </c>
      <c r="X18" s="54">
        <f t="shared" si="0"/>
        <v>0.10749083191059912</v>
      </c>
    </row>
    <row r="19" spans="1:24" s="1" customFormat="1" x14ac:dyDescent="0.2">
      <c r="A19">
        <v>19</v>
      </c>
      <c r="B19" t="s">
        <v>93</v>
      </c>
      <c r="C19" t="s">
        <v>94</v>
      </c>
      <c r="D19" t="s">
        <v>95</v>
      </c>
      <c r="E19" t="s">
        <v>96</v>
      </c>
      <c r="F19" s="28" t="s">
        <v>404</v>
      </c>
      <c r="G19" s="52" t="s">
        <v>65</v>
      </c>
      <c r="H19" s="53">
        <v>25</v>
      </c>
      <c r="I19" s="53">
        <v>4</v>
      </c>
      <c r="J19" s="53">
        <v>8</v>
      </c>
      <c r="K19" s="53">
        <v>3855367</v>
      </c>
      <c r="L19" s="53">
        <v>17897147</v>
      </c>
      <c r="M19" s="53">
        <v>14041780</v>
      </c>
      <c r="N19" s="54">
        <f t="shared" si="1"/>
        <v>0.21541796577968544</v>
      </c>
      <c r="O19" s="53">
        <v>130721</v>
      </c>
      <c r="P19" s="53"/>
      <c r="Q19" s="54">
        <f t="shared" si="2"/>
        <v>0.2211070105461167</v>
      </c>
      <c r="R19" s="53">
        <v>3232625</v>
      </c>
      <c r="S19" s="53">
        <v>14686595</v>
      </c>
      <c r="T19" s="53">
        <v>11453970</v>
      </c>
      <c r="U19" s="54">
        <f t="shared" si="3"/>
        <v>0.22010717937003096</v>
      </c>
      <c r="V19" s="53">
        <v>130721</v>
      </c>
      <c r="W19" s="53"/>
      <c r="X19" s="54">
        <f t="shared" si="0"/>
        <v>0.22698753269485514</v>
      </c>
    </row>
    <row r="20" spans="1:24" s="1" customFormat="1" x14ac:dyDescent="0.2">
      <c r="A20">
        <v>159</v>
      </c>
      <c r="B20" t="s">
        <v>97</v>
      </c>
      <c r="C20" t="s">
        <v>67</v>
      </c>
      <c r="D20" t="s">
        <v>99</v>
      </c>
      <c r="E20" t="s">
        <v>100</v>
      </c>
      <c r="F20" s="28" t="s">
        <v>402</v>
      </c>
      <c r="G20" s="52" t="s">
        <v>65</v>
      </c>
      <c r="H20" s="53">
        <v>15</v>
      </c>
      <c r="I20" s="53">
        <v>3</v>
      </c>
      <c r="J20" s="53">
        <v>15</v>
      </c>
      <c r="K20" s="53">
        <v>-4312220</v>
      </c>
      <c r="L20" s="53">
        <v>15243316</v>
      </c>
      <c r="M20" s="53">
        <v>19555536</v>
      </c>
      <c r="N20" s="54">
        <f t="shared" si="1"/>
        <v>-0.28289251498820861</v>
      </c>
      <c r="O20" s="53">
        <v>328883</v>
      </c>
      <c r="P20" s="53"/>
      <c r="Q20" s="54">
        <f t="shared" si="2"/>
        <v>-0.25579797689459272</v>
      </c>
      <c r="R20" s="53">
        <v>-1912550</v>
      </c>
      <c r="S20" s="53">
        <v>10948258</v>
      </c>
      <c r="T20" s="53">
        <v>12860808</v>
      </c>
      <c r="U20" s="54">
        <f t="shared" si="3"/>
        <v>-0.1746898913050825</v>
      </c>
      <c r="V20" s="53">
        <v>244937</v>
      </c>
      <c r="W20" s="53"/>
      <c r="X20" s="54">
        <f t="shared" si="0"/>
        <v>-0.14898453926693853</v>
      </c>
    </row>
    <row r="21" spans="1:24" s="1" customFormat="1" x14ac:dyDescent="0.2">
      <c r="A21">
        <v>254</v>
      </c>
      <c r="B21" t="s">
        <v>101</v>
      </c>
      <c r="C21" t="s">
        <v>77</v>
      </c>
      <c r="D21" t="s">
        <v>102</v>
      </c>
      <c r="E21" t="s">
        <v>103</v>
      </c>
      <c r="F21" s="28" t="s">
        <v>402</v>
      </c>
      <c r="G21" s="52" t="s">
        <v>72</v>
      </c>
      <c r="H21" s="53">
        <v>16</v>
      </c>
      <c r="I21" s="53">
        <v>0</v>
      </c>
      <c r="J21" s="53">
        <v>16</v>
      </c>
      <c r="K21" s="53"/>
      <c r="L21" s="53"/>
      <c r="M21" s="53"/>
      <c r="N21" s="54" t="str">
        <f t="shared" si="1"/>
        <v/>
      </c>
      <c r="O21" s="53"/>
      <c r="P21" s="53"/>
      <c r="Q21" s="54" t="str">
        <f t="shared" si="2"/>
        <v/>
      </c>
      <c r="R21" s="53">
        <v>0</v>
      </c>
      <c r="S21" s="53">
        <v>8451943</v>
      </c>
      <c r="T21" s="53">
        <v>8451943</v>
      </c>
      <c r="U21" s="54">
        <f t="shared" si="3"/>
        <v>0</v>
      </c>
      <c r="V21" s="53"/>
      <c r="W21" s="53"/>
      <c r="X21" s="54">
        <f t="shared" si="0"/>
        <v>0</v>
      </c>
    </row>
    <row r="22" spans="1:24" s="1" customFormat="1" x14ac:dyDescent="0.2">
      <c r="A22">
        <v>256</v>
      </c>
      <c r="B22" t="s">
        <v>104</v>
      </c>
      <c r="C22" t="s">
        <v>77</v>
      </c>
      <c r="D22" t="s">
        <v>105</v>
      </c>
      <c r="E22" t="s">
        <v>106</v>
      </c>
      <c r="F22" s="28" t="s">
        <v>402</v>
      </c>
      <c r="G22" s="52" t="s">
        <v>72</v>
      </c>
      <c r="H22" s="53">
        <v>16</v>
      </c>
      <c r="I22" s="53">
        <v>0</v>
      </c>
      <c r="J22" s="53">
        <v>16</v>
      </c>
      <c r="K22" s="53"/>
      <c r="L22" s="53"/>
      <c r="M22" s="53"/>
      <c r="N22" s="54" t="str">
        <f t="shared" si="1"/>
        <v/>
      </c>
      <c r="O22" s="53"/>
      <c r="P22" s="53"/>
      <c r="Q22" s="54" t="str">
        <f t="shared" si="2"/>
        <v/>
      </c>
      <c r="R22" s="53">
        <v>0</v>
      </c>
      <c r="S22" s="53">
        <v>8149275</v>
      </c>
      <c r="T22" s="53">
        <v>8149275</v>
      </c>
      <c r="U22" s="54">
        <f t="shared" si="3"/>
        <v>0</v>
      </c>
      <c r="V22" s="53"/>
      <c r="W22" s="53"/>
      <c r="X22" s="54">
        <f t="shared" si="0"/>
        <v>0</v>
      </c>
    </row>
    <row r="23" spans="1:24" s="1" customFormat="1" x14ac:dyDescent="0.2">
      <c r="A23">
        <v>102</v>
      </c>
      <c r="B23" t="s">
        <v>107</v>
      </c>
      <c r="C23" t="s">
        <v>94</v>
      </c>
      <c r="D23" t="s">
        <v>105</v>
      </c>
      <c r="E23" t="s">
        <v>106</v>
      </c>
      <c r="F23" s="28" t="s">
        <v>404</v>
      </c>
      <c r="G23" s="52" t="s">
        <v>72</v>
      </c>
      <c r="H23" s="53">
        <v>118</v>
      </c>
      <c r="I23" s="53">
        <v>12</v>
      </c>
      <c r="J23" s="53">
        <v>101</v>
      </c>
      <c r="K23" s="53">
        <v>10809187</v>
      </c>
      <c r="L23" s="53">
        <v>403202659</v>
      </c>
      <c r="M23" s="53">
        <v>392393472</v>
      </c>
      <c r="N23" s="54">
        <f t="shared" si="1"/>
        <v>2.6808322709994826E-2</v>
      </c>
      <c r="O23" s="53">
        <v>1664547</v>
      </c>
      <c r="P23" s="53">
        <v>1267732</v>
      </c>
      <c r="Q23" s="54">
        <f t="shared" si="2"/>
        <v>2.7678216051907154E-2</v>
      </c>
      <c r="R23" s="53">
        <v>9157219</v>
      </c>
      <c r="S23" s="53">
        <v>324161732</v>
      </c>
      <c r="T23" s="53">
        <v>315004513</v>
      </c>
      <c r="U23" s="54">
        <f t="shared" si="3"/>
        <v>2.8248920511073774E-2</v>
      </c>
      <c r="V23" s="53">
        <v>193354</v>
      </c>
      <c r="W23" s="53">
        <v>1267732</v>
      </c>
      <c r="X23" s="54">
        <f t="shared" si="0"/>
        <v>2.4919729484371336E-2</v>
      </c>
    </row>
    <row r="24" spans="1:24" s="1" customFormat="1" x14ac:dyDescent="0.2">
      <c r="A24">
        <v>153</v>
      </c>
      <c r="B24" t="s">
        <v>405</v>
      </c>
      <c r="C24" t="s">
        <v>108</v>
      </c>
      <c r="D24" t="s">
        <v>109</v>
      </c>
      <c r="E24" t="s">
        <v>85</v>
      </c>
      <c r="F24" s="28" t="s">
        <v>402</v>
      </c>
      <c r="G24" s="52" t="s">
        <v>65</v>
      </c>
      <c r="H24" s="53">
        <v>21</v>
      </c>
      <c r="I24" s="53">
        <v>0</v>
      </c>
      <c r="J24" s="53">
        <v>21</v>
      </c>
      <c r="K24" s="53">
        <v>2216714</v>
      </c>
      <c r="L24" s="53">
        <v>19917098</v>
      </c>
      <c r="M24" s="53">
        <v>17700384</v>
      </c>
      <c r="N24" s="54">
        <f t="shared" si="1"/>
        <v>0.11129703734951749</v>
      </c>
      <c r="O24" s="53">
        <v>12910</v>
      </c>
      <c r="P24" s="53">
        <v>37414</v>
      </c>
      <c r="Q24" s="54">
        <f t="shared" si="2"/>
        <v>0.10999544004197088</v>
      </c>
      <c r="R24" s="53">
        <v>2334558</v>
      </c>
      <c r="S24" s="53">
        <v>17712168</v>
      </c>
      <c r="T24" s="53">
        <v>15377610</v>
      </c>
      <c r="U24" s="54">
        <f t="shared" si="3"/>
        <v>0.13180532162974065</v>
      </c>
      <c r="V24" s="53">
        <v>12910</v>
      </c>
      <c r="W24" s="53">
        <v>37414</v>
      </c>
      <c r="X24" s="54">
        <f t="shared" si="0"/>
        <v>0.1303268735968327</v>
      </c>
    </row>
    <row r="25" spans="1:24" s="1" customFormat="1" x14ac:dyDescent="0.2">
      <c r="A25">
        <v>104</v>
      </c>
      <c r="B25" t="s">
        <v>110</v>
      </c>
      <c r="C25" t="s">
        <v>67</v>
      </c>
      <c r="D25" t="s">
        <v>111</v>
      </c>
      <c r="E25" t="s">
        <v>112</v>
      </c>
      <c r="F25" s="28" t="s">
        <v>404</v>
      </c>
      <c r="G25" s="52" t="s">
        <v>65</v>
      </c>
      <c r="H25" s="53">
        <v>20</v>
      </c>
      <c r="I25" s="53">
        <v>4</v>
      </c>
      <c r="J25" s="53">
        <v>20</v>
      </c>
      <c r="K25" s="53">
        <v>-1035589</v>
      </c>
      <c r="L25" s="53">
        <v>27007352</v>
      </c>
      <c r="M25" s="53">
        <v>28042941</v>
      </c>
      <c r="N25" s="54">
        <f t="shared" si="1"/>
        <v>-3.8344707026442285E-2</v>
      </c>
      <c r="O25" s="53">
        <v>808901</v>
      </c>
      <c r="P25" s="53"/>
      <c r="Q25" s="54">
        <f t="shared" si="2"/>
        <v>-8.1494800899315958E-3</v>
      </c>
      <c r="R25" s="53">
        <v>1052803</v>
      </c>
      <c r="S25" s="53">
        <v>20206783</v>
      </c>
      <c r="T25" s="53">
        <v>19153980</v>
      </c>
      <c r="U25" s="54">
        <f t="shared" si="3"/>
        <v>5.2101465136731563E-2</v>
      </c>
      <c r="V25" s="53">
        <v>808901</v>
      </c>
      <c r="W25" s="53"/>
      <c r="X25" s="54">
        <f t="shared" si="0"/>
        <v>8.8586410035476362E-2</v>
      </c>
    </row>
    <row r="26" spans="1:24" s="1" customFormat="1" x14ac:dyDescent="0.2">
      <c r="A26">
        <v>162</v>
      </c>
      <c r="B26" t="s">
        <v>113</v>
      </c>
      <c r="C26" t="s">
        <v>67</v>
      </c>
      <c r="D26" t="s">
        <v>114</v>
      </c>
      <c r="E26" t="s">
        <v>115</v>
      </c>
      <c r="F26" s="28" t="s">
        <v>404</v>
      </c>
      <c r="G26" s="52" t="s">
        <v>65</v>
      </c>
      <c r="H26" s="53">
        <v>43</v>
      </c>
      <c r="I26" s="53">
        <v>4</v>
      </c>
      <c r="J26" s="53">
        <v>25</v>
      </c>
      <c r="K26" s="53">
        <v>-538314</v>
      </c>
      <c r="L26" s="53">
        <v>45162997</v>
      </c>
      <c r="M26" s="53">
        <v>45701311</v>
      </c>
      <c r="N26" s="54">
        <f t="shared" si="1"/>
        <v>-1.1919359558888442E-2</v>
      </c>
      <c r="O26" s="53">
        <v>1755042</v>
      </c>
      <c r="P26" s="53"/>
      <c r="Q26" s="54">
        <f t="shared" si="2"/>
        <v>2.5933053169592192E-2</v>
      </c>
      <c r="R26" s="53">
        <v>1160026</v>
      </c>
      <c r="S26" s="53">
        <v>40017054</v>
      </c>
      <c r="T26" s="53">
        <v>38857028</v>
      </c>
      <c r="U26" s="54">
        <f t="shared" si="3"/>
        <v>2.8988290842199428E-2</v>
      </c>
      <c r="V26" s="53">
        <v>1755042</v>
      </c>
      <c r="W26" s="53"/>
      <c r="X26" s="54">
        <f t="shared" si="0"/>
        <v>6.9785054597212459E-2</v>
      </c>
    </row>
    <row r="27" spans="1:24" s="1" customFormat="1" x14ac:dyDescent="0.2">
      <c r="A27">
        <v>142</v>
      </c>
      <c r="B27" t="s">
        <v>116</v>
      </c>
      <c r="C27" t="s">
        <v>62</v>
      </c>
      <c r="D27" t="s">
        <v>117</v>
      </c>
      <c r="E27" t="s">
        <v>103</v>
      </c>
      <c r="F27" s="28" t="s">
        <v>402</v>
      </c>
      <c r="G27" s="52" t="s">
        <v>72</v>
      </c>
      <c r="H27" s="53">
        <v>162</v>
      </c>
      <c r="I27" s="53">
        <v>13</v>
      </c>
      <c r="J27" s="53">
        <v>127</v>
      </c>
      <c r="K27" s="53">
        <v>5671967</v>
      </c>
      <c r="L27" s="53">
        <v>289049702</v>
      </c>
      <c r="M27" s="53">
        <v>283377735</v>
      </c>
      <c r="N27" s="54">
        <f t="shared" si="1"/>
        <v>1.9622808675305258E-2</v>
      </c>
      <c r="O27" s="53">
        <v>19616030</v>
      </c>
      <c r="P27" s="53">
        <v>617796</v>
      </c>
      <c r="Q27" s="54">
        <f t="shared" si="2"/>
        <v>7.9925299255441812E-2</v>
      </c>
      <c r="R27" s="53">
        <v>6958601</v>
      </c>
      <c r="S27" s="53">
        <v>255479983</v>
      </c>
      <c r="T27" s="53">
        <v>248521382</v>
      </c>
      <c r="U27" s="54">
        <f t="shared" si="3"/>
        <v>2.7237362858287022E-2</v>
      </c>
      <c r="V27" s="53">
        <v>19763101</v>
      </c>
      <c r="W27" s="53">
        <v>617795</v>
      </c>
      <c r="X27" s="54">
        <f t="shared" si="0"/>
        <v>9.4839465612149593E-2</v>
      </c>
    </row>
    <row r="28" spans="1:24" s="1" customFormat="1" x14ac:dyDescent="0.2">
      <c r="A28">
        <v>134</v>
      </c>
      <c r="B28" t="s">
        <v>118</v>
      </c>
      <c r="C28" t="s">
        <v>98</v>
      </c>
      <c r="D28" t="s">
        <v>119</v>
      </c>
      <c r="E28" t="s">
        <v>120</v>
      </c>
      <c r="F28" s="28" t="s">
        <v>402</v>
      </c>
      <c r="G28" s="52" t="s">
        <v>65</v>
      </c>
      <c r="H28" s="53">
        <v>25</v>
      </c>
      <c r="I28" s="53">
        <v>8</v>
      </c>
      <c r="J28" s="53">
        <v>25</v>
      </c>
      <c r="K28" s="53">
        <v>-2887528</v>
      </c>
      <c r="L28" s="53">
        <v>23328589</v>
      </c>
      <c r="M28" s="53">
        <v>26216117</v>
      </c>
      <c r="N28" s="54">
        <f t="shared" si="1"/>
        <v>-0.12377636727193402</v>
      </c>
      <c r="O28" s="53">
        <v>3463931</v>
      </c>
      <c r="P28" s="53"/>
      <c r="Q28" s="54">
        <f t="shared" si="2"/>
        <v>2.1513579163139562E-2</v>
      </c>
      <c r="R28" s="53">
        <v>-1377885</v>
      </c>
      <c r="S28" s="53">
        <v>18391689</v>
      </c>
      <c r="T28" s="53">
        <v>19769574</v>
      </c>
      <c r="U28" s="54">
        <f t="shared" si="3"/>
        <v>-7.4918894072208378E-2</v>
      </c>
      <c r="V28" s="53">
        <v>2264758</v>
      </c>
      <c r="W28" s="53"/>
      <c r="X28" s="54">
        <f t="shared" si="0"/>
        <v>4.2934440758374368E-2</v>
      </c>
    </row>
    <row r="29" spans="1:24" s="1" customFormat="1" x14ac:dyDescent="0.2">
      <c r="A29">
        <v>259</v>
      </c>
      <c r="B29" t="s">
        <v>121</v>
      </c>
      <c r="C29" t="s">
        <v>67</v>
      </c>
      <c r="D29" t="s">
        <v>122</v>
      </c>
      <c r="E29" t="s">
        <v>123</v>
      </c>
      <c r="F29" s="28" t="s">
        <v>404</v>
      </c>
      <c r="G29" s="52" t="s">
        <v>72</v>
      </c>
      <c r="H29" s="53">
        <v>101</v>
      </c>
      <c r="I29" s="53">
        <v>0</v>
      </c>
      <c r="J29" s="53">
        <v>101</v>
      </c>
      <c r="K29" s="53"/>
      <c r="L29" s="53"/>
      <c r="M29" s="53"/>
      <c r="N29" s="54" t="str">
        <f t="shared" si="1"/>
        <v/>
      </c>
      <c r="O29" s="53"/>
      <c r="P29" s="53"/>
      <c r="Q29" s="54" t="str">
        <f t="shared" si="2"/>
        <v/>
      </c>
      <c r="R29" s="53">
        <v>9437723</v>
      </c>
      <c r="S29" s="53">
        <v>33426419</v>
      </c>
      <c r="T29" s="53">
        <v>23988696</v>
      </c>
      <c r="U29" s="54">
        <f t="shared" si="3"/>
        <v>0.28234322677520435</v>
      </c>
      <c r="V29" s="53">
        <v>49546</v>
      </c>
      <c r="W29" s="53"/>
      <c r="X29" s="54">
        <f t="shared" si="0"/>
        <v>0.28340539249578017</v>
      </c>
    </row>
    <row r="30" spans="1:24" s="1" customFormat="1" x14ac:dyDescent="0.2">
      <c r="A30">
        <v>11</v>
      </c>
      <c r="B30" t="s">
        <v>124</v>
      </c>
      <c r="C30" t="s">
        <v>125</v>
      </c>
      <c r="D30" t="s">
        <v>126</v>
      </c>
      <c r="E30" t="s">
        <v>80</v>
      </c>
      <c r="F30" s="28" t="s">
        <v>404</v>
      </c>
      <c r="G30" s="52" t="s">
        <v>72</v>
      </c>
      <c r="H30" s="53">
        <v>65</v>
      </c>
      <c r="I30" s="53">
        <v>18</v>
      </c>
      <c r="J30" s="53">
        <v>39</v>
      </c>
      <c r="K30" s="53"/>
      <c r="L30" s="53"/>
      <c r="M30" s="53"/>
      <c r="N30" s="54" t="str">
        <f t="shared" si="1"/>
        <v/>
      </c>
      <c r="O30" s="53"/>
      <c r="P30" s="53"/>
      <c r="Q30" s="54" t="str">
        <f t="shared" si="2"/>
        <v/>
      </c>
      <c r="R30" s="53">
        <v>15743291</v>
      </c>
      <c r="S30" s="53">
        <v>103212370</v>
      </c>
      <c r="T30" s="53">
        <v>87469079</v>
      </c>
      <c r="U30" s="54">
        <f t="shared" si="3"/>
        <v>0.15253298611397065</v>
      </c>
      <c r="V30" s="53">
        <v>1075</v>
      </c>
      <c r="W30" s="53">
        <v>16536</v>
      </c>
      <c r="X30" s="54">
        <f t="shared" si="0"/>
        <v>0.15238160105982315</v>
      </c>
    </row>
    <row r="31" spans="1:24" s="1" customFormat="1" x14ac:dyDescent="0.2">
      <c r="A31">
        <v>42</v>
      </c>
      <c r="B31" t="s">
        <v>127</v>
      </c>
      <c r="C31" t="s">
        <v>128</v>
      </c>
      <c r="D31" t="s">
        <v>129</v>
      </c>
      <c r="E31" t="s">
        <v>130</v>
      </c>
      <c r="F31" s="28" t="s">
        <v>404</v>
      </c>
      <c r="G31" s="52" t="s">
        <v>72</v>
      </c>
      <c r="H31" s="53">
        <v>150</v>
      </c>
      <c r="I31" s="53">
        <v>48</v>
      </c>
      <c r="J31" s="53">
        <v>150</v>
      </c>
      <c r="K31" s="53">
        <v>22614597</v>
      </c>
      <c r="L31" s="53">
        <v>333001873</v>
      </c>
      <c r="M31" s="53">
        <v>310387276</v>
      </c>
      <c r="N31" s="54">
        <f t="shared" si="1"/>
        <v>6.7911320727015848E-2</v>
      </c>
      <c r="O31" s="53">
        <v>73775</v>
      </c>
      <c r="P31" s="53"/>
      <c r="Q31" s="54">
        <f t="shared" si="2"/>
        <v>6.8117774854557972E-2</v>
      </c>
      <c r="R31" s="53">
        <v>22614597</v>
      </c>
      <c r="S31" s="53">
        <v>333001873</v>
      </c>
      <c r="T31" s="53">
        <v>310387276</v>
      </c>
      <c r="U31" s="54">
        <f t="shared" si="3"/>
        <v>6.7911320727015848E-2</v>
      </c>
      <c r="V31" s="53">
        <v>73775</v>
      </c>
      <c r="W31" s="53"/>
      <c r="X31" s="54">
        <f t="shared" si="0"/>
        <v>6.8117774854557972E-2</v>
      </c>
    </row>
    <row r="32" spans="1:24" s="1" customFormat="1" x14ac:dyDescent="0.2">
      <c r="A32">
        <v>13</v>
      </c>
      <c r="B32" t="s">
        <v>131</v>
      </c>
      <c r="C32" t="s">
        <v>125</v>
      </c>
      <c r="D32" t="s">
        <v>132</v>
      </c>
      <c r="E32" t="s">
        <v>133</v>
      </c>
      <c r="F32" s="28" t="s">
        <v>404</v>
      </c>
      <c r="G32" s="52" t="s">
        <v>72</v>
      </c>
      <c r="H32" s="53">
        <v>86</v>
      </c>
      <c r="I32" s="53">
        <v>15</v>
      </c>
      <c r="J32" s="53">
        <v>32</v>
      </c>
      <c r="K32" s="53"/>
      <c r="L32" s="53"/>
      <c r="M32" s="53"/>
      <c r="N32" s="54" t="str">
        <f t="shared" si="1"/>
        <v/>
      </c>
      <c r="O32" s="53"/>
      <c r="P32" s="53"/>
      <c r="Q32" s="54" t="str">
        <f t="shared" si="2"/>
        <v/>
      </c>
      <c r="R32" s="53">
        <v>7571900</v>
      </c>
      <c r="S32" s="53">
        <v>95920305</v>
      </c>
      <c r="T32" s="53">
        <v>88348405</v>
      </c>
      <c r="U32" s="54">
        <f t="shared" si="3"/>
        <v>7.8939490444697821E-2</v>
      </c>
      <c r="V32" s="53">
        <v>45410</v>
      </c>
      <c r="W32" s="53">
        <v>19473</v>
      </c>
      <c r="X32" s="54">
        <f t="shared" si="0"/>
        <v>7.9172410688546427E-2</v>
      </c>
    </row>
    <row r="33" spans="1:24" s="1" customFormat="1" x14ac:dyDescent="0.2">
      <c r="A33">
        <v>14</v>
      </c>
      <c r="B33" t="s">
        <v>134</v>
      </c>
      <c r="C33" t="s">
        <v>94</v>
      </c>
      <c r="D33" t="s">
        <v>135</v>
      </c>
      <c r="E33" t="s">
        <v>136</v>
      </c>
      <c r="F33" s="28" t="s">
        <v>404</v>
      </c>
      <c r="G33" s="52" t="s">
        <v>65</v>
      </c>
      <c r="H33" s="53">
        <v>25</v>
      </c>
      <c r="I33" s="53">
        <v>4</v>
      </c>
      <c r="J33" s="53">
        <v>25</v>
      </c>
      <c r="K33" s="53">
        <v>1126402</v>
      </c>
      <c r="L33" s="53">
        <v>26616687</v>
      </c>
      <c r="M33" s="53">
        <v>25490285</v>
      </c>
      <c r="N33" s="54">
        <f t="shared" si="1"/>
        <v>4.2319391590696469E-2</v>
      </c>
      <c r="O33" s="53">
        <v>1784489</v>
      </c>
      <c r="P33" s="53">
        <v>25034</v>
      </c>
      <c r="Q33" s="54">
        <f t="shared" si="2"/>
        <v>0.10161047556622303</v>
      </c>
      <c r="R33" s="53">
        <v>1543752</v>
      </c>
      <c r="S33" s="53">
        <v>14337061</v>
      </c>
      <c r="T33" s="53">
        <v>12793309</v>
      </c>
      <c r="U33" s="54">
        <f t="shared" si="3"/>
        <v>0.10767562473229346</v>
      </c>
      <c r="V33" s="53">
        <v>622184</v>
      </c>
      <c r="W33" s="53">
        <v>25034</v>
      </c>
      <c r="X33" s="54">
        <f t="shared" si="0"/>
        <v>0.14311564520803022</v>
      </c>
    </row>
    <row r="34" spans="1:24" s="1" customFormat="1" x14ac:dyDescent="0.2">
      <c r="A34">
        <v>15</v>
      </c>
      <c r="B34" t="s">
        <v>137</v>
      </c>
      <c r="C34" t="s">
        <v>69</v>
      </c>
      <c r="D34" t="s">
        <v>138</v>
      </c>
      <c r="E34" t="s">
        <v>139</v>
      </c>
      <c r="F34" s="28" t="s">
        <v>404</v>
      </c>
      <c r="G34" s="52" t="s">
        <v>65</v>
      </c>
      <c r="H34" s="53">
        <v>15</v>
      </c>
      <c r="I34" s="53">
        <v>0</v>
      </c>
      <c r="J34" s="53">
        <v>15</v>
      </c>
      <c r="K34" s="53">
        <v>6318752</v>
      </c>
      <c r="L34" s="53">
        <v>45589429</v>
      </c>
      <c r="M34" s="53">
        <v>39270677</v>
      </c>
      <c r="N34" s="54">
        <f t="shared" si="1"/>
        <v>0.13860125337389068</v>
      </c>
      <c r="O34" s="53">
        <v>131361</v>
      </c>
      <c r="P34" s="53"/>
      <c r="Q34" s="54">
        <f t="shared" si="2"/>
        <v>0.14107614938412044</v>
      </c>
      <c r="R34" s="53">
        <v>6318752</v>
      </c>
      <c r="S34" s="53">
        <v>45589429</v>
      </c>
      <c r="T34" s="53">
        <v>39270677</v>
      </c>
      <c r="U34" s="54">
        <f t="shared" si="3"/>
        <v>0.13860125337389068</v>
      </c>
      <c r="V34" s="53">
        <v>131361</v>
      </c>
      <c r="W34" s="53"/>
      <c r="X34" s="54">
        <f t="shared" si="0"/>
        <v>0.14107614938412044</v>
      </c>
    </row>
    <row r="35" spans="1:24" s="1" customFormat="1" x14ac:dyDescent="0.2">
      <c r="A35">
        <v>24</v>
      </c>
      <c r="B35" t="s">
        <v>140</v>
      </c>
      <c r="C35" t="s">
        <v>67</v>
      </c>
      <c r="D35" t="s">
        <v>141</v>
      </c>
      <c r="E35" t="s">
        <v>142</v>
      </c>
      <c r="F35" s="28" t="s">
        <v>403</v>
      </c>
      <c r="G35" s="52" t="s">
        <v>65</v>
      </c>
      <c r="H35" s="53">
        <v>36</v>
      </c>
      <c r="I35" s="53">
        <v>6</v>
      </c>
      <c r="J35" s="53">
        <v>25</v>
      </c>
      <c r="K35" s="53">
        <v>-6786774</v>
      </c>
      <c r="L35" s="53">
        <v>64106686</v>
      </c>
      <c r="M35" s="53">
        <v>70893460</v>
      </c>
      <c r="N35" s="54">
        <f t="shared" si="1"/>
        <v>-0.10586686699106548</v>
      </c>
      <c r="O35" s="53">
        <v>161725</v>
      </c>
      <c r="P35" s="53">
        <v>684</v>
      </c>
      <c r="Q35" s="54">
        <f t="shared" si="2"/>
        <v>-0.10309470697820738</v>
      </c>
      <c r="R35" s="53">
        <v>-7069549</v>
      </c>
      <c r="S35" s="53">
        <v>59815231</v>
      </c>
      <c r="T35" s="53">
        <v>66884780</v>
      </c>
      <c r="U35" s="54">
        <f t="shared" si="3"/>
        <v>-0.11818978012473111</v>
      </c>
      <c r="V35" s="53">
        <v>161725</v>
      </c>
      <c r="W35" s="53">
        <v>684</v>
      </c>
      <c r="X35" s="54">
        <f t="shared" si="0"/>
        <v>-0.11518603911809062</v>
      </c>
    </row>
    <row r="36" spans="1:24" s="1" customFormat="1" x14ac:dyDescent="0.2">
      <c r="A36">
        <v>29</v>
      </c>
      <c r="B36" s="1" t="s">
        <v>143</v>
      </c>
      <c r="C36" t="s">
        <v>67</v>
      </c>
      <c r="D36" t="s">
        <v>144</v>
      </c>
      <c r="E36" t="s">
        <v>92</v>
      </c>
      <c r="F36" s="28" t="s">
        <v>404</v>
      </c>
      <c r="G36" s="52" t="s">
        <v>65</v>
      </c>
      <c r="H36" s="53">
        <v>14</v>
      </c>
      <c r="I36" s="53">
        <v>0</v>
      </c>
      <c r="J36" s="53">
        <v>14</v>
      </c>
      <c r="K36" s="53">
        <v>-1937857</v>
      </c>
      <c r="L36" s="53">
        <v>15705101</v>
      </c>
      <c r="M36" s="53">
        <v>17642958</v>
      </c>
      <c r="N36" s="54">
        <f t="shared" si="1"/>
        <v>-0.12339029210955091</v>
      </c>
      <c r="O36" s="53">
        <v>2854755</v>
      </c>
      <c r="P36" s="53"/>
      <c r="Q36" s="54">
        <f t="shared" si="2"/>
        <v>4.9402215189600612E-2</v>
      </c>
      <c r="R36" s="53">
        <v>-806949</v>
      </c>
      <c r="S36" s="53">
        <v>11668625</v>
      </c>
      <c r="T36" s="53">
        <v>12475574</v>
      </c>
      <c r="U36" s="54">
        <f t="shared" si="3"/>
        <v>-6.9155448906790651E-2</v>
      </c>
      <c r="V36" s="53">
        <v>1582492</v>
      </c>
      <c r="W36" s="53"/>
      <c r="X36" s="54">
        <f t="shared" si="0"/>
        <v>5.8526613265885437E-2</v>
      </c>
    </row>
    <row r="37" spans="1:24" s="1" customFormat="1" x14ac:dyDescent="0.2">
      <c r="A37">
        <v>84</v>
      </c>
      <c r="B37" t="s">
        <v>396</v>
      </c>
      <c r="C37" t="s">
        <v>125</v>
      </c>
      <c r="D37" t="s">
        <v>145</v>
      </c>
      <c r="E37" t="s">
        <v>82</v>
      </c>
      <c r="F37" s="28" t="s">
        <v>404</v>
      </c>
      <c r="G37" s="52" t="s">
        <v>72</v>
      </c>
      <c r="H37" s="53">
        <v>546</v>
      </c>
      <c r="I37" s="53">
        <v>27</v>
      </c>
      <c r="J37" s="53">
        <v>492</v>
      </c>
      <c r="K37" s="53"/>
      <c r="L37" s="53"/>
      <c r="M37" s="53"/>
      <c r="N37" s="54" t="str">
        <f t="shared" si="1"/>
        <v/>
      </c>
      <c r="O37" s="53"/>
      <c r="P37" s="53"/>
      <c r="Q37" s="54" t="str">
        <f t="shared" si="2"/>
        <v/>
      </c>
      <c r="R37" s="53">
        <v>-6085877</v>
      </c>
      <c r="S37" s="53">
        <v>820428396</v>
      </c>
      <c r="T37" s="53">
        <v>826514273</v>
      </c>
      <c r="U37" s="54">
        <f t="shared" si="3"/>
        <v>-7.4179258417574325E-3</v>
      </c>
      <c r="V37" s="53">
        <v>67851</v>
      </c>
      <c r="W37" s="53">
        <v>79898</v>
      </c>
      <c r="X37" s="54">
        <f t="shared" si="0"/>
        <v>-7.4319949936346268E-3</v>
      </c>
    </row>
    <row r="38" spans="1:24" s="1" customFormat="1" x14ac:dyDescent="0.2">
      <c r="A38">
        <v>119</v>
      </c>
      <c r="B38" t="s">
        <v>146</v>
      </c>
      <c r="C38" t="s">
        <v>67</v>
      </c>
      <c r="D38" t="s">
        <v>147</v>
      </c>
      <c r="E38" t="s">
        <v>148</v>
      </c>
      <c r="F38" s="28" t="s">
        <v>403</v>
      </c>
      <c r="G38" s="52" t="s">
        <v>65</v>
      </c>
      <c r="H38" s="53">
        <v>49</v>
      </c>
      <c r="I38" s="53">
        <v>10</v>
      </c>
      <c r="J38" s="53">
        <v>25</v>
      </c>
      <c r="K38" s="53">
        <v>-6132839</v>
      </c>
      <c r="L38" s="53">
        <v>61112268</v>
      </c>
      <c r="M38" s="53">
        <v>67245107</v>
      </c>
      <c r="N38" s="54">
        <f t="shared" si="1"/>
        <v>-0.10035364748694976</v>
      </c>
      <c r="O38" s="53">
        <v>695269</v>
      </c>
      <c r="P38" s="53"/>
      <c r="Q38" s="54">
        <f t="shared" si="2"/>
        <v>-8.7975840228029151E-2</v>
      </c>
      <c r="R38" s="53">
        <v>-1904720</v>
      </c>
      <c r="S38" s="53">
        <v>42761607</v>
      </c>
      <c r="T38" s="53">
        <v>44666327</v>
      </c>
      <c r="U38" s="54">
        <f t="shared" si="3"/>
        <v>-4.4542760051089751E-2</v>
      </c>
      <c r="V38" s="53">
        <v>695269</v>
      </c>
      <c r="W38" s="53"/>
      <c r="X38" s="54">
        <f t="shared" si="0"/>
        <v>-2.7831061763390449E-2</v>
      </c>
    </row>
    <row r="39" spans="1:24" s="1" customFormat="1" x14ac:dyDescent="0.2">
      <c r="A39">
        <v>31</v>
      </c>
      <c r="B39" t="s">
        <v>149</v>
      </c>
      <c r="C39" t="s">
        <v>67</v>
      </c>
      <c r="D39" t="s">
        <v>150</v>
      </c>
      <c r="E39" t="s">
        <v>103</v>
      </c>
      <c r="F39" s="28" t="s">
        <v>406</v>
      </c>
      <c r="G39" s="52" t="s">
        <v>65</v>
      </c>
      <c r="H39" s="53">
        <v>42</v>
      </c>
      <c r="I39" s="53">
        <v>7</v>
      </c>
      <c r="J39" s="53">
        <v>25</v>
      </c>
      <c r="K39" s="53">
        <v>-748974</v>
      </c>
      <c r="L39" s="53">
        <v>187560922</v>
      </c>
      <c r="M39" s="53">
        <v>188309896</v>
      </c>
      <c r="N39" s="54">
        <f t="shared" si="1"/>
        <v>-3.9932305301847472E-3</v>
      </c>
      <c r="O39" s="53">
        <v>566661</v>
      </c>
      <c r="P39" s="53"/>
      <c r="Q39" s="54">
        <f t="shared" si="2"/>
        <v>-9.6909234197730591E-4</v>
      </c>
      <c r="R39" s="53">
        <v>8873873</v>
      </c>
      <c r="S39" s="53">
        <v>180715820</v>
      </c>
      <c r="T39" s="53">
        <v>171841947</v>
      </c>
      <c r="U39" s="54">
        <f t="shared" si="3"/>
        <v>4.9104018674181377E-2</v>
      </c>
      <c r="V39" s="53">
        <v>346491</v>
      </c>
      <c r="W39" s="53"/>
      <c r="X39" s="54">
        <f t="shared" si="0"/>
        <v>5.0923706590710639E-2</v>
      </c>
    </row>
    <row r="40" spans="1:24" s="1" customFormat="1" x14ac:dyDescent="0.2">
      <c r="A40">
        <v>66</v>
      </c>
      <c r="B40" t="s">
        <v>151</v>
      </c>
      <c r="C40" t="s">
        <v>67</v>
      </c>
      <c r="D40" t="s">
        <v>152</v>
      </c>
      <c r="E40" t="s">
        <v>153</v>
      </c>
      <c r="F40" s="28" t="s">
        <v>403</v>
      </c>
      <c r="G40" s="52" t="s">
        <v>65</v>
      </c>
      <c r="H40" s="53">
        <v>15</v>
      </c>
      <c r="I40" s="53">
        <v>2</v>
      </c>
      <c r="J40" s="53">
        <v>15</v>
      </c>
      <c r="K40" s="53">
        <v>-3319291</v>
      </c>
      <c r="L40" s="53">
        <v>22963406</v>
      </c>
      <c r="M40" s="53">
        <v>26282697</v>
      </c>
      <c r="N40" s="54">
        <f t="shared" si="1"/>
        <v>-0.14454698053067563</v>
      </c>
      <c r="O40" s="53">
        <v>4553110</v>
      </c>
      <c r="P40" s="53">
        <v>86753</v>
      </c>
      <c r="Q40" s="54">
        <f t="shared" si="2"/>
        <v>4.1686454782284207E-2</v>
      </c>
      <c r="R40" s="53">
        <v>-2544274</v>
      </c>
      <c r="S40" s="53">
        <v>15294764</v>
      </c>
      <c r="T40" s="53">
        <v>17839038</v>
      </c>
      <c r="U40" s="54">
        <f t="shared" si="3"/>
        <v>-0.16634934674376145</v>
      </c>
      <c r="V40" s="53">
        <v>3672447</v>
      </c>
      <c r="W40" s="53">
        <v>86753</v>
      </c>
      <c r="X40" s="54">
        <f t="shared" si="0"/>
        <v>5.4906332828795965E-2</v>
      </c>
    </row>
    <row r="41" spans="1:24" s="1" customFormat="1" x14ac:dyDescent="0.2">
      <c r="A41">
        <v>25</v>
      </c>
      <c r="B41" t="s">
        <v>154</v>
      </c>
      <c r="C41" t="s">
        <v>62</v>
      </c>
      <c r="D41" t="s">
        <v>155</v>
      </c>
      <c r="E41" t="s">
        <v>112</v>
      </c>
      <c r="F41" s="28" t="s">
        <v>402</v>
      </c>
      <c r="G41" s="52" t="s">
        <v>65</v>
      </c>
      <c r="H41" s="53">
        <v>20</v>
      </c>
      <c r="I41" s="53">
        <v>6</v>
      </c>
      <c r="J41" s="53">
        <v>20</v>
      </c>
      <c r="K41" s="53">
        <v>1874084</v>
      </c>
      <c r="L41" s="53">
        <v>42638068</v>
      </c>
      <c r="M41" s="53">
        <v>40763984</v>
      </c>
      <c r="N41" s="54">
        <f t="shared" si="1"/>
        <v>4.3953304826100471E-2</v>
      </c>
      <c r="O41" s="53">
        <v>1166685</v>
      </c>
      <c r="P41" s="53">
        <v>39172</v>
      </c>
      <c r="Q41" s="54">
        <f t="shared" si="2"/>
        <v>6.8522176120933725E-2</v>
      </c>
      <c r="R41" s="53">
        <v>1645333</v>
      </c>
      <c r="S41" s="53">
        <v>39936824</v>
      </c>
      <c r="T41" s="53">
        <v>38291491</v>
      </c>
      <c r="U41" s="54">
        <f t="shared" si="3"/>
        <v>4.1198393743077814E-2</v>
      </c>
      <c r="V41" s="53">
        <v>1166685</v>
      </c>
      <c r="W41" s="53">
        <v>39172</v>
      </c>
      <c r="X41" s="54">
        <f t="shared" si="0"/>
        <v>6.7460079868120262E-2</v>
      </c>
    </row>
    <row r="42" spans="1:24" s="1" customFormat="1" x14ac:dyDescent="0.2">
      <c r="A42">
        <v>147</v>
      </c>
      <c r="B42" t="s">
        <v>156</v>
      </c>
      <c r="C42" t="s">
        <v>62</v>
      </c>
      <c r="D42" t="s">
        <v>157</v>
      </c>
      <c r="E42" t="s">
        <v>158</v>
      </c>
      <c r="F42" s="28" t="s">
        <v>402</v>
      </c>
      <c r="G42" s="52" t="s">
        <v>72</v>
      </c>
      <c r="H42" s="53">
        <v>87</v>
      </c>
      <c r="I42" s="53">
        <v>16</v>
      </c>
      <c r="J42" s="53">
        <v>36</v>
      </c>
      <c r="K42" s="53">
        <v>11761555</v>
      </c>
      <c r="L42" s="53">
        <v>174183302</v>
      </c>
      <c r="M42" s="53">
        <v>162421747</v>
      </c>
      <c r="N42" s="54">
        <f t="shared" si="1"/>
        <v>6.7524009850266825E-2</v>
      </c>
      <c r="O42" s="53">
        <v>5391698</v>
      </c>
      <c r="P42" s="53">
        <v>172479</v>
      </c>
      <c r="Q42" s="54">
        <f t="shared" si="2"/>
        <v>9.456090213002924E-2</v>
      </c>
      <c r="R42" s="53">
        <v>3757201</v>
      </c>
      <c r="S42" s="53">
        <v>114973952</v>
      </c>
      <c r="T42" s="53">
        <v>111216751</v>
      </c>
      <c r="U42" s="54">
        <f t="shared" si="3"/>
        <v>3.2678714914487761E-2</v>
      </c>
      <c r="V42" s="53">
        <v>5391698</v>
      </c>
      <c r="W42" s="53">
        <v>172479</v>
      </c>
      <c r="X42" s="54">
        <f t="shared" si="0"/>
        <v>7.4576259921331378E-2</v>
      </c>
    </row>
    <row r="43" spans="1:24" s="1" customFormat="1" x14ac:dyDescent="0.2">
      <c r="A43">
        <v>90</v>
      </c>
      <c r="B43" t="s">
        <v>159</v>
      </c>
      <c r="C43" t="s">
        <v>62</v>
      </c>
      <c r="D43" t="s">
        <v>160</v>
      </c>
      <c r="E43" t="s">
        <v>92</v>
      </c>
      <c r="F43" s="28" t="s">
        <v>402</v>
      </c>
      <c r="G43" s="52" t="s">
        <v>72</v>
      </c>
      <c r="H43" s="53">
        <v>165</v>
      </c>
      <c r="I43" s="53">
        <v>0</v>
      </c>
      <c r="J43" s="53">
        <v>150</v>
      </c>
      <c r="K43" s="53">
        <v>-7334984</v>
      </c>
      <c r="L43" s="53">
        <v>548663186</v>
      </c>
      <c r="M43" s="53">
        <v>555998170</v>
      </c>
      <c r="N43" s="54">
        <f t="shared" si="1"/>
        <v>-1.3368828430927385E-2</v>
      </c>
      <c r="O43" s="53">
        <v>2375971</v>
      </c>
      <c r="P43" s="53">
        <v>421639</v>
      </c>
      <c r="Q43" s="54">
        <f t="shared" si="2"/>
        <v>-9.764554717478998E-3</v>
      </c>
      <c r="R43" s="53">
        <v>-5616713</v>
      </c>
      <c r="S43" s="53">
        <v>547299476</v>
      </c>
      <c r="T43" s="53">
        <v>552916189</v>
      </c>
      <c r="U43" s="54">
        <f t="shared" si="3"/>
        <v>-1.0262595245020845E-2</v>
      </c>
      <c r="V43" s="53">
        <v>2375971</v>
      </c>
      <c r="W43" s="53">
        <v>421639</v>
      </c>
      <c r="X43" s="54">
        <f t="shared" si="0"/>
        <v>-6.662806243190266E-3</v>
      </c>
    </row>
    <row r="44" spans="1:24" s="1" customFormat="1" x14ac:dyDescent="0.2">
      <c r="A44">
        <v>148</v>
      </c>
      <c r="B44" t="s">
        <v>161</v>
      </c>
      <c r="C44" t="s">
        <v>62</v>
      </c>
      <c r="D44" t="s">
        <v>160</v>
      </c>
      <c r="E44" t="s">
        <v>92</v>
      </c>
      <c r="F44" s="28" t="s">
        <v>402</v>
      </c>
      <c r="G44" s="52" t="s">
        <v>72</v>
      </c>
      <c r="H44" s="53">
        <v>380</v>
      </c>
      <c r="I44" s="53">
        <v>46</v>
      </c>
      <c r="J44" s="53">
        <v>329</v>
      </c>
      <c r="K44" s="53">
        <v>-1281508</v>
      </c>
      <c r="L44" s="53">
        <v>747637071</v>
      </c>
      <c r="M44" s="53">
        <v>748918579</v>
      </c>
      <c r="N44" s="54">
        <f t="shared" si="1"/>
        <v>-1.7140776584097447E-3</v>
      </c>
      <c r="O44" s="53">
        <v>33079429</v>
      </c>
      <c r="P44" s="53">
        <v>2194481</v>
      </c>
      <c r="Q44" s="54">
        <f t="shared" si="2"/>
        <v>3.791829684655057E-2</v>
      </c>
      <c r="R44" s="53">
        <v>-13680191</v>
      </c>
      <c r="S44" s="53">
        <v>463002977</v>
      </c>
      <c r="T44" s="53">
        <v>476683168</v>
      </c>
      <c r="U44" s="54">
        <f t="shared" si="3"/>
        <v>-2.9546658832822148E-2</v>
      </c>
      <c r="V44" s="53">
        <v>30474510</v>
      </c>
      <c r="W44" s="53">
        <v>2081960</v>
      </c>
      <c r="X44" s="54">
        <f t="shared" si="0"/>
        <v>2.9813637678672868E-2</v>
      </c>
    </row>
    <row r="45" spans="1:24" s="1" customFormat="1" x14ac:dyDescent="0.2">
      <c r="A45">
        <v>143</v>
      </c>
      <c r="B45" t="s">
        <v>162</v>
      </c>
      <c r="C45" t="s">
        <v>163</v>
      </c>
      <c r="D45" t="s">
        <v>160</v>
      </c>
      <c r="E45" t="s">
        <v>92</v>
      </c>
      <c r="F45" s="28" t="s">
        <v>404</v>
      </c>
      <c r="G45" s="52" t="s">
        <v>72</v>
      </c>
      <c r="H45" s="53">
        <v>267</v>
      </c>
      <c r="I45" s="53">
        <v>18</v>
      </c>
      <c r="J45" s="53">
        <v>267</v>
      </c>
      <c r="K45" s="53">
        <v>-25338981</v>
      </c>
      <c r="L45" s="53">
        <v>539499050</v>
      </c>
      <c r="M45" s="53">
        <v>564838031</v>
      </c>
      <c r="N45" s="54">
        <f t="shared" si="1"/>
        <v>-4.6967610044911109E-2</v>
      </c>
      <c r="O45" s="53">
        <v>12312822</v>
      </c>
      <c r="P45" s="53"/>
      <c r="Q45" s="54">
        <f t="shared" si="2"/>
        <v>-2.3606159383247196E-2</v>
      </c>
      <c r="R45" s="53">
        <v>-16326617</v>
      </c>
      <c r="S45" s="53">
        <v>500366400</v>
      </c>
      <c r="T45" s="53">
        <v>516693017</v>
      </c>
      <c r="U45" s="54">
        <f t="shared" si="3"/>
        <v>-3.2629323231935639E-2</v>
      </c>
      <c r="V45" s="53">
        <v>12312822</v>
      </c>
      <c r="W45" s="53"/>
      <c r="X45" s="54">
        <f t="shared" si="0"/>
        <v>-7.8290572891600435E-3</v>
      </c>
    </row>
    <row r="46" spans="1:24" s="1" customFormat="1" x14ac:dyDescent="0.2">
      <c r="A46">
        <v>44</v>
      </c>
      <c r="B46" t="s">
        <v>164</v>
      </c>
      <c r="C46" t="s">
        <v>128</v>
      </c>
      <c r="D46" t="s">
        <v>165</v>
      </c>
      <c r="E46" t="s">
        <v>123</v>
      </c>
      <c r="F46" s="28" t="s">
        <v>404</v>
      </c>
      <c r="G46" s="52" t="s">
        <v>72</v>
      </c>
      <c r="H46" s="53">
        <v>390</v>
      </c>
      <c r="I46" s="53">
        <v>45</v>
      </c>
      <c r="J46" s="53">
        <v>308</v>
      </c>
      <c r="K46" s="53">
        <v>-3762673</v>
      </c>
      <c r="L46" s="53">
        <v>582767136</v>
      </c>
      <c r="M46" s="53">
        <v>586529809</v>
      </c>
      <c r="N46" s="54">
        <f t="shared" si="1"/>
        <v>-6.4565634668870553E-3</v>
      </c>
      <c r="O46" s="53">
        <v>293477</v>
      </c>
      <c r="P46" s="53">
        <v>20000</v>
      </c>
      <c r="Q46" s="54">
        <f t="shared" si="2"/>
        <v>-5.9842766295723016E-3</v>
      </c>
      <c r="R46" s="53">
        <v>-3762673</v>
      </c>
      <c r="S46" s="53">
        <v>582767136</v>
      </c>
      <c r="T46" s="53">
        <v>586529809</v>
      </c>
      <c r="U46" s="54">
        <f t="shared" si="3"/>
        <v>-6.4565634668870553E-3</v>
      </c>
      <c r="V46" s="53">
        <v>293477</v>
      </c>
      <c r="W46" s="53">
        <v>20000</v>
      </c>
      <c r="X46" s="54">
        <f t="shared" si="0"/>
        <v>-5.9842766295723016E-3</v>
      </c>
    </row>
    <row r="47" spans="1:24" s="1" customFormat="1" x14ac:dyDescent="0.2">
      <c r="A47">
        <v>54</v>
      </c>
      <c r="B47" t="s">
        <v>166</v>
      </c>
      <c r="C47" t="s">
        <v>167</v>
      </c>
      <c r="D47" t="s">
        <v>168</v>
      </c>
      <c r="E47" t="s">
        <v>169</v>
      </c>
      <c r="F47" s="28" t="s">
        <v>403</v>
      </c>
      <c r="G47" s="52" t="s">
        <v>65</v>
      </c>
      <c r="H47" s="53">
        <v>10</v>
      </c>
      <c r="I47" s="53">
        <v>2</v>
      </c>
      <c r="J47" s="53">
        <v>10</v>
      </c>
      <c r="K47" s="53">
        <v>-1152620</v>
      </c>
      <c r="L47" s="53">
        <v>18360696</v>
      </c>
      <c r="M47" s="53">
        <v>19513316</v>
      </c>
      <c r="N47" s="54">
        <f t="shared" si="1"/>
        <v>-6.2776487340131332E-2</v>
      </c>
      <c r="O47" s="53">
        <v>343514</v>
      </c>
      <c r="P47" s="53">
        <v>2975</v>
      </c>
      <c r="Q47" s="54">
        <f t="shared" si="2"/>
        <v>-4.3417016810653859E-2</v>
      </c>
      <c r="R47" s="53">
        <v>-1219640</v>
      </c>
      <c r="S47" s="53">
        <v>18020412</v>
      </c>
      <c r="T47" s="53">
        <v>19240052</v>
      </c>
      <c r="U47" s="54">
        <f t="shared" si="3"/>
        <v>-6.7681027492601173E-2</v>
      </c>
      <c r="V47" s="53">
        <v>343514</v>
      </c>
      <c r="W47" s="53">
        <v>2975</v>
      </c>
      <c r="X47" s="54">
        <f t="shared" si="0"/>
        <v>-4.7871081597693217E-2</v>
      </c>
    </row>
    <row r="48" spans="1:24" s="1" customFormat="1" x14ac:dyDescent="0.2">
      <c r="A48">
        <v>37</v>
      </c>
      <c r="B48" t="s">
        <v>170</v>
      </c>
      <c r="C48" t="s">
        <v>67</v>
      </c>
      <c r="D48" t="s">
        <v>171</v>
      </c>
      <c r="E48" t="s">
        <v>92</v>
      </c>
      <c r="F48" s="28" t="s">
        <v>403</v>
      </c>
      <c r="G48" s="52" t="s">
        <v>65</v>
      </c>
      <c r="H48" s="53">
        <v>21</v>
      </c>
      <c r="I48" s="53">
        <v>0</v>
      </c>
      <c r="J48" s="53">
        <v>16</v>
      </c>
      <c r="K48" s="53">
        <v>400237</v>
      </c>
      <c r="L48" s="53">
        <v>30826193</v>
      </c>
      <c r="M48" s="53">
        <v>30425956</v>
      </c>
      <c r="N48" s="54">
        <f t="shared" si="1"/>
        <v>1.2983666195822495E-2</v>
      </c>
      <c r="O48" s="53">
        <v>599984</v>
      </c>
      <c r="P48" s="53"/>
      <c r="Q48" s="54">
        <f t="shared" si="2"/>
        <v>3.1827638468401677E-2</v>
      </c>
      <c r="R48" s="53">
        <v>400237</v>
      </c>
      <c r="S48" s="53">
        <v>30826193</v>
      </c>
      <c r="T48" s="53">
        <v>30425956</v>
      </c>
      <c r="U48" s="54">
        <f t="shared" si="3"/>
        <v>1.2983666195822495E-2</v>
      </c>
      <c r="V48" s="53">
        <v>599984</v>
      </c>
      <c r="W48" s="53"/>
      <c r="X48" s="54">
        <f t="shared" si="0"/>
        <v>3.1827638468401677E-2</v>
      </c>
    </row>
    <row r="49" spans="1:24" s="1" customFormat="1" x14ac:dyDescent="0.2">
      <c r="A49">
        <v>39</v>
      </c>
      <c r="B49" t="s">
        <v>172</v>
      </c>
      <c r="C49" t="s">
        <v>69</v>
      </c>
      <c r="D49" t="s">
        <v>173</v>
      </c>
      <c r="E49" t="s">
        <v>174</v>
      </c>
      <c r="F49" s="28" t="s">
        <v>404</v>
      </c>
      <c r="G49" s="52" t="s">
        <v>72</v>
      </c>
      <c r="H49" s="53">
        <v>57</v>
      </c>
      <c r="I49" s="53">
        <v>16</v>
      </c>
      <c r="J49" s="53">
        <v>37</v>
      </c>
      <c r="K49" s="53">
        <v>-2251274</v>
      </c>
      <c r="L49" s="53">
        <v>79982873</v>
      </c>
      <c r="M49" s="53">
        <v>82234147</v>
      </c>
      <c r="N49" s="54">
        <f t="shared" si="1"/>
        <v>-2.8146950910353019E-2</v>
      </c>
      <c r="O49" s="53">
        <v>790416</v>
      </c>
      <c r="P49" s="53"/>
      <c r="Q49" s="54">
        <f t="shared" si="2"/>
        <v>-1.8085904611362304E-2</v>
      </c>
      <c r="R49" s="53">
        <v>-2042082</v>
      </c>
      <c r="S49" s="53">
        <v>79704290</v>
      </c>
      <c r="T49" s="53">
        <v>81746372</v>
      </c>
      <c r="U49" s="54">
        <f t="shared" si="3"/>
        <v>-2.5620728821497563E-2</v>
      </c>
      <c r="V49" s="53">
        <v>790416</v>
      </c>
      <c r="W49" s="53"/>
      <c r="X49" s="54">
        <f t="shared" si="0"/>
        <v>-1.5549668570750479E-2</v>
      </c>
    </row>
    <row r="50" spans="1:24" s="1" customFormat="1" x14ac:dyDescent="0.2">
      <c r="A50">
        <v>117</v>
      </c>
      <c r="B50" t="s">
        <v>175</v>
      </c>
      <c r="C50" t="s">
        <v>125</v>
      </c>
      <c r="D50" t="s">
        <v>115</v>
      </c>
      <c r="E50" t="s">
        <v>176</v>
      </c>
      <c r="F50" s="28" t="s">
        <v>404</v>
      </c>
      <c r="G50" s="52" t="s">
        <v>72</v>
      </c>
      <c r="H50" s="53">
        <v>49</v>
      </c>
      <c r="I50" s="53">
        <v>10</v>
      </c>
      <c r="J50" s="53">
        <v>32</v>
      </c>
      <c r="K50" s="53">
        <v>2031352</v>
      </c>
      <c r="L50" s="53">
        <v>61886041</v>
      </c>
      <c r="M50" s="53">
        <v>59854689</v>
      </c>
      <c r="N50" s="54">
        <f t="shared" si="1"/>
        <v>3.2824074172073794E-2</v>
      </c>
      <c r="O50" s="53">
        <v>200480</v>
      </c>
      <c r="P50" s="53">
        <v>11280</v>
      </c>
      <c r="Q50" s="54">
        <f t="shared" si="2"/>
        <v>3.576544416138247E-2</v>
      </c>
      <c r="R50" s="53">
        <v>2031351</v>
      </c>
      <c r="S50" s="53">
        <v>61886040</v>
      </c>
      <c r="T50" s="53">
        <v>59854689</v>
      </c>
      <c r="U50" s="54">
        <f t="shared" si="3"/>
        <v>3.2824058543736198E-2</v>
      </c>
      <c r="V50" s="53">
        <v>200480</v>
      </c>
      <c r="W50" s="53">
        <v>11280</v>
      </c>
      <c r="X50" s="54">
        <f t="shared" si="0"/>
        <v>3.576542863088477E-2</v>
      </c>
    </row>
    <row r="51" spans="1:24" s="1" customFormat="1" x14ac:dyDescent="0.2">
      <c r="A51">
        <v>250</v>
      </c>
      <c r="B51" t="s">
        <v>177</v>
      </c>
      <c r="C51" t="s">
        <v>77</v>
      </c>
      <c r="D51" t="s">
        <v>178</v>
      </c>
      <c r="E51" t="s">
        <v>179</v>
      </c>
      <c r="F51" s="28" t="s">
        <v>402</v>
      </c>
      <c r="G51" s="52" t="s">
        <v>72</v>
      </c>
      <c r="H51" s="53">
        <v>16</v>
      </c>
      <c r="I51" s="53">
        <v>0</v>
      </c>
      <c r="J51" s="53">
        <v>16</v>
      </c>
      <c r="K51" s="53"/>
      <c r="L51" s="53"/>
      <c r="M51" s="53"/>
      <c r="N51" s="54" t="str">
        <f t="shared" si="1"/>
        <v/>
      </c>
      <c r="O51" s="53"/>
      <c r="P51" s="53"/>
      <c r="Q51" s="54" t="str">
        <f t="shared" si="2"/>
        <v/>
      </c>
      <c r="R51" s="53">
        <v>0</v>
      </c>
      <c r="S51" s="53">
        <v>8589858</v>
      </c>
      <c r="T51" s="53">
        <v>8589858</v>
      </c>
      <c r="U51" s="54">
        <f t="shared" si="3"/>
        <v>0</v>
      </c>
      <c r="V51" s="53"/>
      <c r="W51" s="53"/>
      <c r="X51" s="54">
        <f t="shared" si="0"/>
        <v>0</v>
      </c>
    </row>
    <row r="52" spans="1:24" s="1" customFormat="1" x14ac:dyDescent="0.2">
      <c r="A52">
        <v>71</v>
      </c>
      <c r="B52" t="s">
        <v>180</v>
      </c>
      <c r="C52" t="s">
        <v>67</v>
      </c>
      <c r="D52" t="s">
        <v>178</v>
      </c>
      <c r="E52" t="s">
        <v>179</v>
      </c>
      <c r="F52" s="28" t="s">
        <v>403</v>
      </c>
      <c r="G52" s="52" t="s">
        <v>72</v>
      </c>
      <c r="H52" s="53">
        <v>94</v>
      </c>
      <c r="I52" s="53">
        <v>10</v>
      </c>
      <c r="J52" s="53">
        <v>94</v>
      </c>
      <c r="K52" s="53">
        <v>-16051077</v>
      </c>
      <c r="L52" s="53">
        <v>141196228</v>
      </c>
      <c r="M52" s="53">
        <v>157247305</v>
      </c>
      <c r="N52" s="54">
        <f t="shared" si="1"/>
        <v>-0.11367921953269176</v>
      </c>
      <c r="O52" s="53">
        <v>6391436</v>
      </c>
      <c r="P52" s="53">
        <v>266796</v>
      </c>
      <c r="Q52" s="54">
        <f t="shared" si="2"/>
        <v>-6.7257904427567877E-2</v>
      </c>
      <c r="R52" s="53">
        <v>-16051927</v>
      </c>
      <c r="S52" s="53">
        <v>141195378</v>
      </c>
      <c r="T52" s="53">
        <v>157247305</v>
      </c>
      <c r="U52" s="54">
        <f t="shared" si="3"/>
        <v>-0.11368592391175864</v>
      </c>
      <c r="V52" s="53">
        <v>6391436</v>
      </c>
      <c r="W52" s="53">
        <v>265946</v>
      </c>
      <c r="X52" s="54">
        <f t="shared" si="0"/>
        <v>-6.7258291787503449E-2</v>
      </c>
    </row>
    <row r="53" spans="1:24" s="1" customFormat="1" x14ac:dyDescent="0.2">
      <c r="A53">
        <v>46</v>
      </c>
      <c r="B53" t="s">
        <v>181</v>
      </c>
      <c r="C53" t="s">
        <v>62</v>
      </c>
      <c r="D53" t="s">
        <v>182</v>
      </c>
      <c r="E53" t="s">
        <v>148</v>
      </c>
      <c r="F53" s="28" t="s">
        <v>402</v>
      </c>
      <c r="G53" s="52" t="s">
        <v>65</v>
      </c>
      <c r="H53" s="53">
        <v>43</v>
      </c>
      <c r="I53" s="53">
        <v>7</v>
      </c>
      <c r="J53" s="53">
        <v>25</v>
      </c>
      <c r="K53" s="53">
        <v>1246841</v>
      </c>
      <c r="L53" s="53">
        <v>31113877</v>
      </c>
      <c r="M53" s="53">
        <v>29867036</v>
      </c>
      <c r="N53" s="54">
        <f t="shared" si="1"/>
        <v>4.0073469468301877E-2</v>
      </c>
      <c r="O53" s="53">
        <v>1223222</v>
      </c>
      <c r="P53" s="53"/>
      <c r="Q53" s="54">
        <f t="shared" si="2"/>
        <v>7.6384804957303071E-2</v>
      </c>
      <c r="R53" s="53">
        <v>439452</v>
      </c>
      <c r="S53" s="53">
        <v>25515656</v>
      </c>
      <c r="T53" s="53">
        <v>25076204</v>
      </c>
      <c r="U53" s="54">
        <f t="shared" si="3"/>
        <v>1.722283761781394E-2</v>
      </c>
      <c r="V53" s="53">
        <v>1168943</v>
      </c>
      <c r="W53" s="53">
        <v>54279</v>
      </c>
      <c r="X53" s="54">
        <f t="shared" si="0"/>
        <v>5.8240185659151185E-2</v>
      </c>
    </row>
    <row r="54" spans="1:24" s="1" customFormat="1" x14ac:dyDescent="0.2">
      <c r="A54">
        <v>51</v>
      </c>
      <c r="B54" t="s">
        <v>183</v>
      </c>
      <c r="C54" t="s">
        <v>184</v>
      </c>
      <c r="D54" t="s">
        <v>185</v>
      </c>
      <c r="E54" t="s">
        <v>186</v>
      </c>
      <c r="F54" s="28" t="s">
        <v>404</v>
      </c>
      <c r="G54" s="52" t="s">
        <v>65</v>
      </c>
      <c r="H54" s="53">
        <v>49</v>
      </c>
      <c r="I54" s="53">
        <v>8</v>
      </c>
      <c r="J54" s="53">
        <v>25</v>
      </c>
      <c r="K54" s="53">
        <v>-226524</v>
      </c>
      <c r="L54" s="53">
        <v>77634166</v>
      </c>
      <c r="M54" s="53">
        <v>77860690</v>
      </c>
      <c r="N54" s="54">
        <f t="shared" si="1"/>
        <v>-2.9178390349424246E-3</v>
      </c>
      <c r="O54" s="53">
        <v>6066835</v>
      </c>
      <c r="P54" s="53"/>
      <c r="Q54" s="54">
        <f t="shared" si="2"/>
        <v>6.9775879980216726E-2</v>
      </c>
      <c r="R54" s="53">
        <v>1134108</v>
      </c>
      <c r="S54" s="53">
        <v>65739018</v>
      </c>
      <c r="T54" s="53">
        <v>64604910</v>
      </c>
      <c r="U54" s="54">
        <f t="shared" si="3"/>
        <v>1.7251672362979319E-2</v>
      </c>
      <c r="V54" s="53">
        <v>6066835</v>
      </c>
      <c r="W54" s="53"/>
      <c r="X54" s="54">
        <f t="shared" si="0"/>
        <v>0.10028351031495998</v>
      </c>
    </row>
    <row r="55" spans="1:24" s="1" customFormat="1" x14ac:dyDescent="0.2">
      <c r="A55">
        <v>50</v>
      </c>
      <c r="B55" t="s">
        <v>187</v>
      </c>
      <c r="C55" t="s">
        <v>67</v>
      </c>
      <c r="D55" t="s">
        <v>188</v>
      </c>
      <c r="E55" t="s">
        <v>189</v>
      </c>
      <c r="F55" s="28" t="s">
        <v>403</v>
      </c>
      <c r="G55" s="52" t="s">
        <v>65</v>
      </c>
      <c r="H55" s="53">
        <v>34</v>
      </c>
      <c r="I55" s="53">
        <v>4</v>
      </c>
      <c r="J55" s="53">
        <v>22</v>
      </c>
      <c r="K55" s="53">
        <v>-1977496</v>
      </c>
      <c r="L55" s="53">
        <v>49110610</v>
      </c>
      <c r="M55" s="53">
        <v>51088106</v>
      </c>
      <c r="N55" s="54">
        <f t="shared" si="1"/>
        <v>-4.0266166516766948E-2</v>
      </c>
      <c r="O55" s="53">
        <v>851559</v>
      </c>
      <c r="P55" s="53"/>
      <c r="Q55" s="54">
        <f t="shared" si="2"/>
        <v>-2.2535791030209276E-2</v>
      </c>
      <c r="R55" s="53">
        <v>-6423814</v>
      </c>
      <c r="S55" s="53">
        <v>40286476</v>
      </c>
      <c r="T55" s="53">
        <v>46710290</v>
      </c>
      <c r="U55" s="54">
        <f t="shared" si="3"/>
        <v>-0.15945336097404003</v>
      </c>
      <c r="V55" s="53">
        <v>851559</v>
      </c>
      <c r="W55" s="53"/>
      <c r="X55" s="54">
        <f t="shared" si="0"/>
        <v>-0.13545262917881226</v>
      </c>
    </row>
    <row r="56" spans="1:24" s="1" customFormat="1" x14ac:dyDescent="0.2">
      <c r="A56">
        <v>183</v>
      </c>
      <c r="B56" t="s">
        <v>190</v>
      </c>
      <c r="C56" t="s">
        <v>191</v>
      </c>
      <c r="D56" t="s">
        <v>192</v>
      </c>
      <c r="E56" t="s">
        <v>123</v>
      </c>
      <c r="F56" s="28" t="s">
        <v>404</v>
      </c>
      <c r="G56" s="52" t="s">
        <v>72</v>
      </c>
      <c r="H56" s="53">
        <v>92</v>
      </c>
      <c r="I56" s="53">
        <v>0</v>
      </c>
      <c r="J56" s="53">
        <v>92</v>
      </c>
      <c r="K56" s="53">
        <v>10877698</v>
      </c>
      <c r="L56" s="53">
        <v>62544057</v>
      </c>
      <c r="M56" s="53">
        <v>51666359</v>
      </c>
      <c r="N56" s="54">
        <f t="shared" si="1"/>
        <v>0.17392056930365102</v>
      </c>
      <c r="O56" s="53">
        <v>2200331</v>
      </c>
      <c r="P56" s="53">
        <v>3018199</v>
      </c>
      <c r="Q56" s="54">
        <f t="shared" si="2"/>
        <v>0.15537763674590607</v>
      </c>
      <c r="R56" s="53">
        <v>10877698</v>
      </c>
      <c r="S56" s="53">
        <v>62544057</v>
      </c>
      <c r="T56" s="53">
        <v>51666359</v>
      </c>
      <c r="U56" s="54">
        <f t="shared" si="3"/>
        <v>0.17392056930365102</v>
      </c>
      <c r="V56" s="53">
        <v>2200331</v>
      </c>
      <c r="W56" s="53"/>
      <c r="X56" s="54">
        <f t="shared" si="0"/>
        <v>0.20199478910820812</v>
      </c>
    </row>
    <row r="57" spans="1:24" s="1" customFormat="1" x14ac:dyDescent="0.2">
      <c r="A57">
        <v>61</v>
      </c>
      <c r="B57" t="s">
        <v>193</v>
      </c>
      <c r="C57" t="s">
        <v>62</v>
      </c>
      <c r="D57" t="s">
        <v>194</v>
      </c>
      <c r="E57" t="s">
        <v>195</v>
      </c>
      <c r="F57" s="28" t="s">
        <v>402</v>
      </c>
      <c r="G57" s="52" t="s">
        <v>65</v>
      </c>
      <c r="H57" s="53">
        <v>15</v>
      </c>
      <c r="I57" s="53">
        <v>0</v>
      </c>
      <c r="J57" s="53">
        <v>15</v>
      </c>
      <c r="K57" s="53">
        <v>-1546717</v>
      </c>
      <c r="L57" s="53">
        <v>9772495</v>
      </c>
      <c r="M57" s="53">
        <v>11319212</v>
      </c>
      <c r="N57" s="54">
        <f t="shared" si="1"/>
        <v>-0.15827247801098901</v>
      </c>
      <c r="O57" s="53">
        <v>45763</v>
      </c>
      <c r="P57" s="53">
        <v>1407</v>
      </c>
      <c r="Q57" s="54">
        <f t="shared" si="2"/>
        <v>-0.15301706270093943</v>
      </c>
      <c r="R57" s="53">
        <v>-1304497</v>
      </c>
      <c r="S57" s="53">
        <v>5828345</v>
      </c>
      <c r="T57" s="53">
        <v>7132842</v>
      </c>
      <c r="U57" s="54">
        <f t="shared" si="3"/>
        <v>-0.22381945475087697</v>
      </c>
      <c r="V57" s="53">
        <v>45763</v>
      </c>
      <c r="W57" s="53">
        <v>1407</v>
      </c>
      <c r="X57" s="54">
        <f t="shared" si="0"/>
        <v>-0.21452465633931142</v>
      </c>
    </row>
    <row r="58" spans="1:24" s="1" customFormat="1" x14ac:dyDescent="0.2">
      <c r="A58">
        <v>30</v>
      </c>
      <c r="B58" t="s">
        <v>196</v>
      </c>
      <c r="C58" t="s">
        <v>67</v>
      </c>
      <c r="D58" t="s">
        <v>197</v>
      </c>
      <c r="E58" t="s">
        <v>144</v>
      </c>
      <c r="F58" s="28" t="s">
        <v>404</v>
      </c>
      <c r="G58" s="52" t="s">
        <v>65</v>
      </c>
      <c r="H58" s="53">
        <v>16</v>
      </c>
      <c r="I58" s="53">
        <v>0</v>
      </c>
      <c r="J58" s="53">
        <v>16</v>
      </c>
      <c r="K58" s="53">
        <v>-2367891</v>
      </c>
      <c r="L58" s="53">
        <v>20868145</v>
      </c>
      <c r="M58" s="53">
        <v>23236036</v>
      </c>
      <c r="N58" s="54">
        <f t="shared" si="1"/>
        <v>-0.11346916556311067</v>
      </c>
      <c r="O58" s="53">
        <v>1993123</v>
      </c>
      <c r="P58" s="53">
        <v>778773</v>
      </c>
      <c r="Q58" s="54">
        <f t="shared" si="2"/>
        <v>-5.0458312286090171E-2</v>
      </c>
      <c r="R58" s="53">
        <v>-418455</v>
      </c>
      <c r="S58" s="53">
        <v>16065793</v>
      </c>
      <c r="T58" s="53">
        <v>16484248</v>
      </c>
      <c r="U58" s="54">
        <f t="shared" si="3"/>
        <v>-2.604633334937155E-2</v>
      </c>
      <c r="V58" s="53">
        <v>1993123</v>
      </c>
      <c r="W58" s="53"/>
      <c r="X58" s="54">
        <f t="shared" si="0"/>
        <v>8.7196152858787318E-2</v>
      </c>
    </row>
    <row r="59" spans="1:24" s="1" customFormat="1" x14ac:dyDescent="0.2">
      <c r="A59">
        <v>64</v>
      </c>
      <c r="B59" t="s">
        <v>198</v>
      </c>
      <c r="C59" t="s">
        <v>128</v>
      </c>
      <c r="D59" t="s">
        <v>199</v>
      </c>
      <c r="E59" t="s">
        <v>112</v>
      </c>
      <c r="F59" s="28" t="s">
        <v>404</v>
      </c>
      <c r="G59" s="52" t="s">
        <v>72</v>
      </c>
      <c r="H59" s="53">
        <v>64</v>
      </c>
      <c r="I59" s="53">
        <v>10</v>
      </c>
      <c r="J59" s="53">
        <v>41</v>
      </c>
      <c r="K59" s="53">
        <v>4286263</v>
      </c>
      <c r="L59" s="53">
        <v>124635567</v>
      </c>
      <c r="M59" s="53">
        <v>120349304</v>
      </c>
      <c r="N59" s="54">
        <f t="shared" si="1"/>
        <v>3.4390367879499437E-2</v>
      </c>
      <c r="O59" s="53">
        <v>4585</v>
      </c>
      <c r="P59" s="53"/>
      <c r="Q59" s="54">
        <f t="shared" si="2"/>
        <v>3.4425888697568338E-2</v>
      </c>
      <c r="R59" s="53">
        <v>1531331</v>
      </c>
      <c r="S59" s="53">
        <v>117318483</v>
      </c>
      <c r="T59" s="53">
        <v>115787152</v>
      </c>
      <c r="U59" s="54">
        <f t="shared" si="3"/>
        <v>1.3052768505368417E-2</v>
      </c>
      <c r="V59" s="53">
        <v>4585</v>
      </c>
      <c r="W59" s="53"/>
      <c r="X59" s="54">
        <f t="shared" si="0"/>
        <v>1.3091338525173924E-2</v>
      </c>
    </row>
    <row r="60" spans="1:24" s="1" customFormat="1" x14ac:dyDescent="0.2">
      <c r="A60">
        <v>53</v>
      </c>
      <c r="B60" t="s">
        <v>200</v>
      </c>
      <c r="C60" t="s">
        <v>201</v>
      </c>
      <c r="D60" t="s">
        <v>202</v>
      </c>
      <c r="E60" t="s">
        <v>136</v>
      </c>
      <c r="F60" s="28" t="s">
        <v>402</v>
      </c>
      <c r="G60" s="52" t="s">
        <v>65</v>
      </c>
      <c r="H60" s="53">
        <v>30</v>
      </c>
      <c r="I60" s="53">
        <v>0</v>
      </c>
      <c r="J60" s="53">
        <v>25</v>
      </c>
      <c r="K60" s="53">
        <v>965508</v>
      </c>
      <c r="L60" s="53">
        <v>29333047</v>
      </c>
      <c r="M60" s="53">
        <v>28367539</v>
      </c>
      <c r="N60" s="54">
        <f t="shared" si="1"/>
        <v>3.2915366753409558E-2</v>
      </c>
      <c r="O60" s="53">
        <v>629098</v>
      </c>
      <c r="P60" s="53">
        <v>98284</v>
      </c>
      <c r="Q60" s="54">
        <f t="shared" si="2"/>
        <v>4.994041648219779E-2</v>
      </c>
      <c r="R60" s="53">
        <v>-1082749</v>
      </c>
      <c r="S60" s="53">
        <v>21312017</v>
      </c>
      <c r="T60" s="53">
        <v>22394766</v>
      </c>
      <c r="U60" s="54">
        <f t="shared" si="3"/>
        <v>-5.0804623513579214E-2</v>
      </c>
      <c r="V60" s="53">
        <v>629098</v>
      </c>
      <c r="W60" s="53">
        <v>88534</v>
      </c>
      <c r="X60" s="54">
        <f t="shared" si="0"/>
        <v>-2.4710913734329362E-2</v>
      </c>
    </row>
    <row r="61" spans="1:24" s="1" customFormat="1" x14ac:dyDescent="0.2">
      <c r="A61">
        <v>69</v>
      </c>
      <c r="B61" t="s">
        <v>203</v>
      </c>
      <c r="C61" t="s">
        <v>67</v>
      </c>
      <c r="D61" t="s">
        <v>204</v>
      </c>
      <c r="E61" t="s">
        <v>205</v>
      </c>
      <c r="F61" s="28" t="s">
        <v>403</v>
      </c>
      <c r="G61" s="52" t="s">
        <v>65</v>
      </c>
      <c r="H61" s="53">
        <v>15</v>
      </c>
      <c r="I61" s="53">
        <v>0</v>
      </c>
      <c r="J61" s="53">
        <v>15</v>
      </c>
      <c r="K61" s="53">
        <v>-656700</v>
      </c>
      <c r="L61" s="53">
        <v>16337265</v>
      </c>
      <c r="M61" s="53">
        <v>16993965</v>
      </c>
      <c r="N61" s="54">
        <f t="shared" si="1"/>
        <v>-4.0196446590050415E-2</v>
      </c>
      <c r="O61" s="53">
        <v>394199</v>
      </c>
      <c r="P61" s="53"/>
      <c r="Q61" s="54">
        <f t="shared" si="2"/>
        <v>-1.568906343162798E-2</v>
      </c>
      <c r="R61" s="53">
        <v>-1730570</v>
      </c>
      <c r="S61" s="53">
        <v>7466075</v>
      </c>
      <c r="T61" s="53">
        <v>9196645</v>
      </c>
      <c r="U61" s="54">
        <f t="shared" si="3"/>
        <v>-0.23179113523504652</v>
      </c>
      <c r="V61" s="53">
        <v>368441</v>
      </c>
      <c r="W61" s="53"/>
      <c r="X61" s="54">
        <f t="shared" si="0"/>
        <v>-0.17386255896343819</v>
      </c>
    </row>
    <row r="62" spans="1:24" s="1" customFormat="1" x14ac:dyDescent="0.2">
      <c r="A62">
        <v>58</v>
      </c>
      <c r="B62" t="s">
        <v>206</v>
      </c>
      <c r="C62" t="s">
        <v>67</v>
      </c>
      <c r="D62" t="s">
        <v>207</v>
      </c>
      <c r="E62" t="s">
        <v>208</v>
      </c>
      <c r="F62" s="28" t="s">
        <v>402</v>
      </c>
      <c r="G62" s="52" t="s">
        <v>65</v>
      </c>
      <c r="H62" s="53">
        <v>24</v>
      </c>
      <c r="I62" s="53">
        <v>0</v>
      </c>
      <c r="J62" s="53">
        <v>10</v>
      </c>
      <c r="K62" s="53">
        <v>2967812</v>
      </c>
      <c r="L62" s="53">
        <v>19067359</v>
      </c>
      <c r="M62" s="53">
        <v>16099547</v>
      </c>
      <c r="N62" s="54">
        <f t="shared" si="1"/>
        <v>0.15564882373064881</v>
      </c>
      <c r="O62" s="53">
        <v>322378</v>
      </c>
      <c r="P62" s="53"/>
      <c r="Q62" s="54">
        <f t="shared" si="2"/>
        <v>0.16968719070299923</v>
      </c>
      <c r="R62" s="53">
        <v>3741187</v>
      </c>
      <c r="S62" s="53">
        <v>13351143</v>
      </c>
      <c r="T62" s="53">
        <v>9609956</v>
      </c>
      <c r="U62" s="54">
        <f t="shared" si="3"/>
        <v>0.28021473517286122</v>
      </c>
      <c r="V62" s="53">
        <v>322378</v>
      </c>
      <c r="W62" s="53"/>
      <c r="X62" s="54">
        <f t="shared" si="0"/>
        <v>0.29718497525253373</v>
      </c>
    </row>
    <row r="63" spans="1:24" s="1" customFormat="1" x14ac:dyDescent="0.2">
      <c r="A63">
        <v>85</v>
      </c>
      <c r="B63" t="s">
        <v>209</v>
      </c>
      <c r="C63" t="s">
        <v>128</v>
      </c>
      <c r="D63" t="s">
        <v>210</v>
      </c>
      <c r="E63" t="s">
        <v>92</v>
      </c>
      <c r="F63" s="28" t="s">
        <v>404</v>
      </c>
      <c r="G63" s="52" t="s">
        <v>72</v>
      </c>
      <c r="H63" s="53">
        <v>175</v>
      </c>
      <c r="I63" s="53">
        <v>16</v>
      </c>
      <c r="J63" s="53">
        <v>73</v>
      </c>
      <c r="K63" s="53">
        <v>-2641472</v>
      </c>
      <c r="L63" s="53">
        <v>132513620</v>
      </c>
      <c r="M63" s="53">
        <v>135155092</v>
      </c>
      <c r="N63" s="54">
        <f t="shared" si="1"/>
        <v>-1.9933588713371499E-2</v>
      </c>
      <c r="O63" s="53">
        <v>454440</v>
      </c>
      <c r="P63" s="53">
        <v>9122</v>
      </c>
      <c r="Q63" s="54">
        <f t="shared" si="2"/>
        <v>-1.6516402510497633E-2</v>
      </c>
      <c r="R63" s="53">
        <v>-1378965</v>
      </c>
      <c r="S63" s="53">
        <v>128101498</v>
      </c>
      <c r="T63" s="53">
        <v>129480463</v>
      </c>
      <c r="U63" s="54">
        <f t="shared" si="3"/>
        <v>-1.0764628216915933E-2</v>
      </c>
      <c r="V63" s="53">
        <v>453972</v>
      </c>
      <c r="W63" s="53">
        <v>9122</v>
      </c>
      <c r="X63" s="54">
        <f t="shared" si="0"/>
        <v>-7.2662407908430501E-3</v>
      </c>
    </row>
    <row r="64" spans="1:24" s="1" customFormat="1" x14ac:dyDescent="0.2">
      <c r="A64">
        <v>62</v>
      </c>
      <c r="B64" t="s">
        <v>211</v>
      </c>
      <c r="C64" t="s">
        <v>212</v>
      </c>
      <c r="D64" t="s">
        <v>213</v>
      </c>
      <c r="E64" t="s">
        <v>186</v>
      </c>
      <c r="F64" s="28" t="s">
        <v>404</v>
      </c>
      <c r="G64" s="52" t="s">
        <v>72</v>
      </c>
      <c r="H64" s="53">
        <v>66</v>
      </c>
      <c r="I64" s="53">
        <v>6</v>
      </c>
      <c r="J64" s="53">
        <v>36</v>
      </c>
      <c r="K64" s="53">
        <v>1125388</v>
      </c>
      <c r="L64" s="53">
        <v>100113031</v>
      </c>
      <c r="M64" s="53">
        <v>98987643</v>
      </c>
      <c r="N64" s="54">
        <f t="shared" si="1"/>
        <v>1.1241173988628913E-2</v>
      </c>
      <c r="O64" s="53">
        <v>6488018</v>
      </c>
      <c r="P64" s="53"/>
      <c r="Q64" s="54">
        <f t="shared" si="2"/>
        <v>7.1419616142801748E-2</v>
      </c>
      <c r="R64" s="53">
        <v>1125388</v>
      </c>
      <c r="S64" s="53">
        <v>100113031</v>
      </c>
      <c r="T64" s="53">
        <v>98987643</v>
      </c>
      <c r="U64" s="54">
        <f t="shared" si="3"/>
        <v>1.1241173988628913E-2</v>
      </c>
      <c r="V64" s="53">
        <v>6488018</v>
      </c>
      <c r="W64" s="53"/>
      <c r="X64" s="54">
        <f t="shared" si="0"/>
        <v>7.1419616142801748E-2</v>
      </c>
    </row>
    <row r="65" spans="1:24" s="1" customFormat="1" x14ac:dyDescent="0.2">
      <c r="A65">
        <v>45</v>
      </c>
      <c r="B65" t="s">
        <v>214</v>
      </c>
      <c r="C65" t="s">
        <v>67</v>
      </c>
      <c r="D65" t="s">
        <v>215</v>
      </c>
      <c r="E65" t="s">
        <v>216</v>
      </c>
      <c r="F65" s="28" t="s">
        <v>404</v>
      </c>
      <c r="G65" s="52" t="s">
        <v>65</v>
      </c>
      <c r="H65" s="53">
        <v>25</v>
      </c>
      <c r="I65" s="53">
        <v>5</v>
      </c>
      <c r="J65" s="53">
        <v>18</v>
      </c>
      <c r="K65" s="53"/>
      <c r="L65" s="53"/>
      <c r="M65" s="53"/>
      <c r="N65" s="54" t="str">
        <f t="shared" si="1"/>
        <v/>
      </c>
      <c r="O65" s="53"/>
      <c r="P65" s="53"/>
      <c r="Q65" s="54" t="str">
        <f t="shared" si="2"/>
        <v/>
      </c>
      <c r="R65" s="53">
        <v>247406</v>
      </c>
      <c r="S65" s="53">
        <v>33826653</v>
      </c>
      <c r="T65" s="53">
        <v>33579247</v>
      </c>
      <c r="U65" s="54">
        <f t="shared" si="3"/>
        <v>7.3139367350355351E-3</v>
      </c>
      <c r="V65" s="53">
        <v>947982</v>
      </c>
      <c r="W65" s="53"/>
      <c r="X65" s="54">
        <f t="shared" si="0"/>
        <v>3.4375285319313921E-2</v>
      </c>
    </row>
    <row r="66" spans="1:24" s="1" customFormat="1" x14ac:dyDescent="0.2">
      <c r="A66">
        <v>65</v>
      </c>
      <c r="B66" t="s">
        <v>217</v>
      </c>
      <c r="C66" t="s">
        <v>94</v>
      </c>
      <c r="D66" t="s">
        <v>218</v>
      </c>
      <c r="E66" t="s">
        <v>218</v>
      </c>
      <c r="F66" s="28" t="s">
        <v>404</v>
      </c>
      <c r="G66" s="52" t="s">
        <v>65</v>
      </c>
      <c r="H66" s="53">
        <v>20</v>
      </c>
      <c r="I66" s="53">
        <v>0</v>
      </c>
      <c r="J66" s="53">
        <v>14</v>
      </c>
      <c r="K66" s="53">
        <v>3181960</v>
      </c>
      <c r="L66" s="53">
        <v>16190096</v>
      </c>
      <c r="M66" s="53">
        <v>13008136</v>
      </c>
      <c r="N66" s="54">
        <f t="shared" si="1"/>
        <v>0.19653743869091325</v>
      </c>
      <c r="O66" s="53"/>
      <c r="P66" s="53"/>
      <c r="Q66" s="54">
        <f t="shared" si="2"/>
        <v>0.19653743869091325</v>
      </c>
      <c r="R66" s="53">
        <v>4770583</v>
      </c>
      <c r="S66" s="53">
        <v>13349376</v>
      </c>
      <c r="T66" s="53">
        <v>8578793</v>
      </c>
      <c r="U66" s="54">
        <f t="shared" si="3"/>
        <v>0.35736374494208567</v>
      </c>
      <c r="V66" s="53"/>
      <c r="W66" s="53"/>
      <c r="X66" s="54">
        <f t="shared" si="0"/>
        <v>0.35736374494208567</v>
      </c>
    </row>
    <row r="67" spans="1:24" s="1" customFormat="1" x14ac:dyDescent="0.2">
      <c r="A67">
        <v>70</v>
      </c>
      <c r="B67" t="s">
        <v>219</v>
      </c>
      <c r="C67" t="s">
        <v>69</v>
      </c>
      <c r="D67" t="s">
        <v>220</v>
      </c>
      <c r="E67" t="s">
        <v>139</v>
      </c>
      <c r="F67" s="28" t="s">
        <v>404</v>
      </c>
      <c r="G67" s="52" t="s">
        <v>65</v>
      </c>
      <c r="H67" s="53">
        <v>18</v>
      </c>
      <c r="I67" s="53">
        <v>2</v>
      </c>
      <c r="J67" s="53">
        <v>18</v>
      </c>
      <c r="K67" s="53">
        <v>-1289669</v>
      </c>
      <c r="L67" s="53">
        <v>36063004</v>
      </c>
      <c r="M67" s="53">
        <v>37352673</v>
      </c>
      <c r="N67" s="54">
        <f t="shared" si="1"/>
        <v>-3.5761552199034777E-2</v>
      </c>
      <c r="O67" s="53">
        <v>755139</v>
      </c>
      <c r="P67" s="53"/>
      <c r="Q67" s="54">
        <f t="shared" si="2"/>
        <v>-1.4518114072184465E-2</v>
      </c>
      <c r="R67" s="53">
        <v>928082</v>
      </c>
      <c r="S67" s="53">
        <v>28334253</v>
      </c>
      <c r="T67" s="53">
        <v>27406171</v>
      </c>
      <c r="U67" s="54">
        <f t="shared" si="3"/>
        <v>3.2754772112749894E-2</v>
      </c>
      <c r="V67" s="53">
        <v>755139</v>
      </c>
      <c r="W67" s="53"/>
      <c r="X67" s="54">
        <f t="shared" si="0"/>
        <v>5.7863739469013312E-2</v>
      </c>
    </row>
    <row r="68" spans="1:24" s="1" customFormat="1" x14ac:dyDescent="0.2">
      <c r="A68">
        <v>92</v>
      </c>
      <c r="B68" t="s">
        <v>221</v>
      </c>
      <c r="C68" t="s">
        <v>87</v>
      </c>
      <c r="D68" t="s">
        <v>222</v>
      </c>
      <c r="E68" t="s">
        <v>222</v>
      </c>
      <c r="F68" s="28" t="s">
        <v>404</v>
      </c>
      <c r="G68" s="52" t="s">
        <v>65</v>
      </c>
      <c r="H68" s="53">
        <v>15</v>
      </c>
      <c r="I68" s="53">
        <v>0</v>
      </c>
      <c r="J68" s="53">
        <v>9</v>
      </c>
      <c r="K68" s="53">
        <v>923179</v>
      </c>
      <c r="L68" s="53">
        <v>12600049</v>
      </c>
      <c r="M68" s="53">
        <v>11676870</v>
      </c>
      <c r="N68" s="54">
        <f t="shared" si="1"/>
        <v>7.3267889672492537E-2</v>
      </c>
      <c r="O68" s="53">
        <v>65331</v>
      </c>
      <c r="P68" s="53">
        <v>767758</v>
      </c>
      <c r="Q68" s="54">
        <f t="shared" si="2"/>
        <v>1.7429559950037029E-2</v>
      </c>
      <c r="R68" s="53">
        <v>1475261</v>
      </c>
      <c r="S68" s="53">
        <v>11552100</v>
      </c>
      <c r="T68" s="53">
        <v>10076839</v>
      </c>
      <c r="U68" s="54">
        <f t="shared" si="3"/>
        <v>0.12770500601622217</v>
      </c>
      <c r="V68" s="53">
        <v>64329</v>
      </c>
      <c r="W68" s="53"/>
      <c r="X68" s="54">
        <f t="shared" si="0"/>
        <v>0.13253556665305663</v>
      </c>
    </row>
    <row r="69" spans="1:24" s="1" customFormat="1" x14ac:dyDescent="0.2">
      <c r="A69">
        <v>80</v>
      </c>
      <c r="B69" t="s">
        <v>223</v>
      </c>
      <c r="C69" t="s">
        <v>67</v>
      </c>
      <c r="D69" t="s">
        <v>224</v>
      </c>
      <c r="E69" t="s">
        <v>225</v>
      </c>
      <c r="F69" s="28" t="s">
        <v>404</v>
      </c>
      <c r="G69" s="52" t="s">
        <v>65</v>
      </c>
      <c r="H69" s="53">
        <v>25</v>
      </c>
      <c r="I69" s="53">
        <v>4</v>
      </c>
      <c r="J69" s="53">
        <v>25</v>
      </c>
      <c r="K69" s="53">
        <v>613281</v>
      </c>
      <c r="L69" s="53">
        <v>50072134</v>
      </c>
      <c r="M69" s="53">
        <v>49458853</v>
      </c>
      <c r="N69" s="54">
        <f t="shared" si="1"/>
        <v>1.2247950127310331E-2</v>
      </c>
      <c r="O69" s="53">
        <v>1999853</v>
      </c>
      <c r="P69" s="53"/>
      <c r="Q69" s="54">
        <f t="shared" si="2"/>
        <v>5.0183105169387912E-2</v>
      </c>
      <c r="R69" s="53">
        <v>2958227</v>
      </c>
      <c r="S69" s="53">
        <v>41831969</v>
      </c>
      <c r="T69" s="53">
        <v>38873742</v>
      </c>
      <c r="U69" s="54">
        <f t="shared" si="3"/>
        <v>7.0716895970161009E-2</v>
      </c>
      <c r="V69" s="53">
        <v>2017833</v>
      </c>
      <c r="W69" s="53">
        <v>29066</v>
      </c>
      <c r="X69" s="54">
        <f t="shared" si="0"/>
        <v>0.11281679219440945</v>
      </c>
    </row>
    <row r="70" spans="1:24" s="1" customFormat="1" x14ac:dyDescent="0.2">
      <c r="A70">
        <v>136</v>
      </c>
      <c r="B70" t="s">
        <v>226</v>
      </c>
      <c r="C70" t="s">
        <v>98</v>
      </c>
      <c r="D70" t="s">
        <v>227</v>
      </c>
      <c r="E70" t="s">
        <v>228</v>
      </c>
      <c r="F70" s="28" t="s">
        <v>402</v>
      </c>
      <c r="G70" s="52" t="s">
        <v>65</v>
      </c>
      <c r="H70" s="53">
        <v>49</v>
      </c>
      <c r="I70" s="53">
        <v>10</v>
      </c>
      <c r="J70" s="53">
        <v>25</v>
      </c>
      <c r="K70" s="53">
        <v>-6071083</v>
      </c>
      <c r="L70" s="53">
        <v>73792027</v>
      </c>
      <c r="M70" s="53">
        <v>79863110</v>
      </c>
      <c r="N70" s="54">
        <f t="shared" si="1"/>
        <v>-8.2272885660126943E-2</v>
      </c>
      <c r="O70" s="53">
        <v>628030</v>
      </c>
      <c r="P70" s="53">
        <v>9190</v>
      </c>
      <c r="Q70" s="54">
        <f t="shared" si="2"/>
        <v>-7.3263085514702037E-2</v>
      </c>
      <c r="R70" s="53">
        <v>-5269508</v>
      </c>
      <c r="S70" s="53">
        <v>70673914</v>
      </c>
      <c r="T70" s="53">
        <v>75943422</v>
      </c>
      <c r="U70" s="54">
        <f t="shared" si="3"/>
        <v>-7.4560862725106744E-2</v>
      </c>
      <c r="V70" s="53">
        <v>527190</v>
      </c>
      <c r="W70" s="53">
        <v>9190</v>
      </c>
      <c r="X70" s="54">
        <f t="shared" si="0"/>
        <v>-6.6733628175203577E-2</v>
      </c>
    </row>
    <row r="71" spans="1:24" s="1" customFormat="1" x14ac:dyDescent="0.2">
      <c r="A71">
        <v>76</v>
      </c>
      <c r="B71" t="s">
        <v>229</v>
      </c>
      <c r="C71" t="s">
        <v>108</v>
      </c>
      <c r="D71" t="s">
        <v>230</v>
      </c>
      <c r="E71" t="s">
        <v>231</v>
      </c>
      <c r="F71" s="28" t="s">
        <v>402</v>
      </c>
      <c r="G71" s="52" t="s">
        <v>65</v>
      </c>
      <c r="H71" s="53">
        <v>34</v>
      </c>
      <c r="I71" s="53">
        <v>10</v>
      </c>
      <c r="J71" s="53">
        <v>14</v>
      </c>
      <c r="K71" s="53">
        <v>398530</v>
      </c>
      <c r="L71" s="53">
        <v>39561431</v>
      </c>
      <c r="M71" s="53">
        <v>39162901</v>
      </c>
      <c r="N71" s="54">
        <f t="shared" si="1"/>
        <v>1.0073700316856588E-2</v>
      </c>
      <c r="O71" s="53">
        <v>6891681</v>
      </c>
      <c r="P71" s="53">
        <v>6568916</v>
      </c>
      <c r="Q71" s="54">
        <f t="shared" si="2"/>
        <v>1.5527377369249234E-2</v>
      </c>
      <c r="R71" s="53">
        <v>3313847</v>
      </c>
      <c r="S71" s="53">
        <v>31069513</v>
      </c>
      <c r="T71" s="53">
        <v>27755666</v>
      </c>
      <c r="U71" s="54">
        <f t="shared" si="3"/>
        <v>0.10665912272265098</v>
      </c>
      <c r="V71" s="53">
        <v>5091173</v>
      </c>
      <c r="W71" s="53">
        <v>4852683</v>
      </c>
      <c r="X71" s="54">
        <f t="shared" si="0"/>
        <v>9.8237544497911347E-2</v>
      </c>
    </row>
    <row r="72" spans="1:24" s="1" customFormat="1" x14ac:dyDescent="0.2">
      <c r="A72">
        <v>21</v>
      </c>
      <c r="B72" t="s">
        <v>232</v>
      </c>
      <c r="C72" t="s">
        <v>94</v>
      </c>
      <c r="D72" t="s">
        <v>233</v>
      </c>
      <c r="E72" t="s">
        <v>234</v>
      </c>
      <c r="F72" s="28" t="s">
        <v>404</v>
      </c>
      <c r="G72" s="52" t="s">
        <v>65</v>
      </c>
      <c r="H72" s="53">
        <v>28</v>
      </c>
      <c r="I72" s="53">
        <v>5</v>
      </c>
      <c r="J72" s="53">
        <v>25</v>
      </c>
      <c r="K72" s="53">
        <v>4011951</v>
      </c>
      <c r="L72" s="53">
        <v>32976351</v>
      </c>
      <c r="M72" s="53">
        <v>28964400</v>
      </c>
      <c r="N72" s="54">
        <f t="shared" si="1"/>
        <v>0.12166145975338509</v>
      </c>
      <c r="O72" s="53">
        <v>284106</v>
      </c>
      <c r="P72" s="53">
        <v>14852</v>
      </c>
      <c r="Q72" s="54">
        <f t="shared" si="2"/>
        <v>0.12871756392282885</v>
      </c>
      <c r="R72" s="53">
        <v>3337722</v>
      </c>
      <c r="S72" s="53">
        <v>29822347</v>
      </c>
      <c r="T72" s="53">
        <v>26484625</v>
      </c>
      <c r="U72" s="54">
        <f t="shared" si="3"/>
        <v>0.11192016510303499</v>
      </c>
      <c r="V72" s="53">
        <v>284106</v>
      </c>
      <c r="W72" s="53">
        <v>14852</v>
      </c>
      <c r="X72" s="54">
        <f t="shared" si="0"/>
        <v>0.11980740474475687</v>
      </c>
    </row>
    <row r="73" spans="1:24" s="1" customFormat="1" x14ac:dyDescent="0.2">
      <c r="A73">
        <v>77</v>
      </c>
      <c r="B73" t="s">
        <v>235</v>
      </c>
      <c r="C73" t="s">
        <v>67</v>
      </c>
      <c r="D73" t="s">
        <v>236</v>
      </c>
      <c r="E73" t="s">
        <v>237</v>
      </c>
      <c r="F73" s="28" t="s">
        <v>407</v>
      </c>
      <c r="G73" s="52" t="s">
        <v>65</v>
      </c>
      <c r="H73" s="53">
        <v>25</v>
      </c>
      <c r="I73" s="53">
        <v>2</v>
      </c>
      <c r="J73" s="53">
        <v>25</v>
      </c>
      <c r="K73" s="53">
        <v>-2484236</v>
      </c>
      <c r="L73" s="53">
        <v>18241785</v>
      </c>
      <c r="M73" s="53">
        <v>20726021</v>
      </c>
      <c r="N73" s="54">
        <f t="shared" si="1"/>
        <v>-0.1361838219231287</v>
      </c>
      <c r="O73" s="53">
        <v>528027</v>
      </c>
      <c r="P73" s="53"/>
      <c r="Q73" s="54">
        <f t="shared" si="2"/>
        <v>-0.10422102256538318</v>
      </c>
      <c r="R73" s="53">
        <v>-1438018</v>
      </c>
      <c r="S73" s="53">
        <v>16576250</v>
      </c>
      <c r="T73" s="53">
        <v>18014268</v>
      </c>
      <c r="U73" s="54">
        <f t="shared" si="3"/>
        <v>-8.6751708015986723E-2</v>
      </c>
      <c r="V73" s="53">
        <v>528027</v>
      </c>
      <c r="W73" s="53"/>
      <c r="X73" s="54">
        <f t="shared" ref="X73:X136" si="4">IF(ISERROR(((S73+V73)-(T73+W73))/(S73+V73)),"",(((S73+V73)-(T73+W73))/(S73+V73)))</f>
        <v>-5.3202541095423092E-2</v>
      </c>
    </row>
    <row r="74" spans="1:24" s="1" customFormat="1" x14ac:dyDescent="0.2">
      <c r="A74">
        <v>78</v>
      </c>
      <c r="B74" t="s">
        <v>238</v>
      </c>
      <c r="C74" t="s">
        <v>67</v>
      </c>
      <c r="D74" t="s">
        <v>239</v>
      </c>
      <c r="E74" t="s">
        <v>153</v>
      </c>
      <c r="F74" s="28" t="s">
        <v>403</v>
      </c>
      <c r="G74" s="52" t="s">
        <v>65</v>
      </c>
      <c r="H74" s="53">
        <v>12</v>
      </c>
      <c r="I74" s="53">
        <v>2</v>
      </c>
      <c r="J74" s="53">
        <v>12</v>
      </c>
      <c r="K74" s="53">
        <v>-714683</v>
      </c>
      <c r="L74" s="53">
        <v>20190523</v>
      </c>
      <c r="M74" s="53">
        <v>20905206</v>
      </c>
      <c r="N74" s="54">
        <f t="shared" ref="N74:N137" si="5">IF(ISERROR((L74-M74)/ L74),"",((L74-M74)/ L74))</f>
        <v>-3.5396953313195506E-2</v>
      </c>
      <c r="O74" s="53">
        <v>1492615</v>
      </c>
      <c r="P74" s="53">
        <v>806</v>
      </c>
      <c r="Q74" s="54">
        <f t="shared" ref="Q74:Q137" si="6">IF(ISERROR(((L74+O74)-(M74+P74)) / (L74+O74)),"",(((L74+O74)-(M74+P74)) / (L74+O74)))</f>
        <v>3.5840107644935892E-2</v>
      </c>
      <c r="R74" s="53">
        <v>-627370</v>
      </c>
      <c r="S74" s="53">
        <v>12168279</v>
      </c>
      <c r="T74" s="53">
        <v>12795649</v>
      </c>
      <c r="U74" s="54">
        <f t="shared" ref="U74:U137" si="7">IF(ISERROR((S74-T74)/S74),"",((S74-T74)/S74))</f>
        <v>-5.1557825063018363E-2</v>
      </c>
      <c r="V74" s="53">
        <v>455088</v>
      </c>
      <c r="W74" s="53"/>
      <c r="X74" s="54">
        <f t="shared" si="4"/>
        <v>-1.3647864313855408E-2</v>
      </c>
    </row>
    <row r="75" spans="1:24" s="1" customFormat="1" x14ac:dyDescent="0.2">
      <c r="A75">
        <v>79</v>
      </c>
      <c r="B75" t="s">
        <v>240</v>
      </c>
      <c r="C75" t="s">
        <v>94</v>
      </c>
      <c r="D75" t="s">
        <v>241</v>
      </c>
      <c r="E75" t="s">
        <v>241</v>
      </c>
      <c r="F75" s="28" t="s">
        <v>404</v>
      </c>
      <c r="G75" s="52" t="s">
        <v>65</v>
      </c>
      <c r="H75" s="53">
        <v>18</v>
      </c>
      <c r="I75" s="53">
        <v>0</v>
      </c>
      <c r="J75" s="53">
        <v>10</v>
      </c>
      <c r="K75" s="53">
        <v>-1860276</v>
      </c>
      <c r="L75" s="53">
        <v>12117834</v>
      </c>
      <c r="M75" s="53">
        <v>13978110</v>
      </c>
      <c r="N75" s="54">
        <f t="shared" si="5"/>
        <v>-0.15351555401732686</v>
      </c>
      <c r="O75" s="53">
        <v>402</v>
      </c>
      <c r="P75" s="53">
        <v>-13966</v>
      </c>
      <c r="Q75" s="54">
        <f t="shared" si="6"/>
        <v>-0.15232481031067557</v>
      </c>
      <c r="R75" s="53">
        <v>-2662594</v>
      </c>
      <c r="S75" s="53">
        <v>6297582</v>
      </c>
      <c r="T75" s="53">
        <v>8960176</v>
      </c>
      <c r="U75" s="54">
        <f t="shared" si="7"/>
        <v>-0.42279624147807843</v>
      </c>
      <c r="V75" s="53">
        <v>402</v>
      </c>
      <c r="W75" s="53">
        <v>-13966</v>
      </c>
      <c r="X75" s="54">
        <f t="shared" si="4"/>
        <v>-0.4204878894579599</v>
      </c>
    </row>
    <row r="76" spans="1:24" s="1" customFormat="1" x14ac:dyDescent="0.2">
      <c r="A76">
        <v>63</v>
      </c>
      <c r="B76" t="s">
        <v>242</v>
      </c>
      <c r="C76" t="s">
        <v>69</v>
      </c>
      <c r="D76" t="s">
        <v>243</v>
      </c>
      <c r="E76" t="s">
        <v>114</v>
      </c>
      <c r="F76" s="28" t="s">
        <v>404</v>
      </c>
      <c r="G76" s="52" t="s">
        <v>72</v>
      </c>
      <c r="H76" s="53">
        <v>272</v>
      </c>
      <c r="I76" s="53">
        <v>26</v>
      </c>
      <c r="J76" s="53">
        <v>161</v>
      </c>
      <c r="K76" s="53">
        <v>-5413294</v>
      </c>
      <c r="L76" s="53">
        <v>522799775</v>
      </c>
      <c r="M76" s="53">
        <v>528213069</v>
      </c>
      <c r="N76" s="54">
        <f t="shared" si="5"/>
        <v>-1.0354430623081274E-2</v>
      </c>
      <c r="O76" s="53">
        <v>59814</v>
      </c>
      <c r="P76" s="53"/>
      <c r="Q76" s="54">
        <f t="shared" si="6"/>
        <v>-1.0238848273278965E-2</v>
      </c>
      <c r="R76" s="53">
        <v>-15153535</v>
      </c>
      <c r="S76" s="53">
        <v>417306219</v>
      </c>
      <c r="T76" s="53">
        <v>432459754</v>
      </c>
      <c r="U76" s="54">
        <f t="shared" si="7"/>
        <v>-3.6312746635582732E-2</v>
      </c>
      <c r="V76" s="53">
        <v>59814</v>
      </c>
      <c r="W76" s="53"/>
      <c r="X76" s="54">
        <f t="shared" si="4"/>
        <v>-3.616422949301195E-2</v>
      </c>
    </row>
    <row r="77" spans="1:24" s="1" customFormat="1" x14ac:dyDescent="0.2">
      <c r="A77">
        <v>191</v>
      </c>
      <c r="B77" t="s">
        <v>244</v>
      </c>
      <c r="C77" t="s">
        <v>245</v>
      </c>
      <c r="D77" t="s">
        <v>246</v>
      </c>
      <c r="E77" t="s">
        <v>123</v>
      </c>
      <c r="F77" s="28" t="s">
        <v>404</v>
      </c>
      <c r="G77" s="52" t="s">
        <v>72</v>
      </c>
      <c r="H77" s="53">
        <v>130</v>
      </c>
      <c r="I77" s="53">
        <v>104</v>
      </c>
      <c r="J77" s="53">
        <v>108</v>
      </c>
      <c r="K77" s="53">
        <v>36066491</v>
      </c>
      <c r="L77" s="53">
        <v>261948339</v>
      </c>
      <c r="M77" s="53">
        <v>225881848</v>
      </c>
      <c r="N77" s="54">
        <f t="shared" si="5"/>
        <v>0.1376855113404632</v>
      </c>
      <c r="O77" s="53">
        <v>2533307</v>
      </c>
      <c r="P77" s="53"/>
      <c r="Q77" s="54">
        <f t="shared" si="6"/>
        <v>0.14594509140343145</v>
      </c>
      <c r="R77" s="53">
        <v>36066492</v>
      </c>
      <c r="S77" s="53">
        <v>261948339</v>
      </c>
      <c r="T77" s="53">
        <v>225881847</v>
      </c>
      <c r="U77" s="54">
        <f t="shared" si="7"/>
        <v>0.13768551515800984</v>
      </c>
      <c r="V77" s="53">
        <v>2533307</v>
      </c>
      <c r="W77" s="53"/>
      <c r="X77" s="54">
        <f t="shared" si="4"/>
        <v>0.14594509518441215</v>
      </c>
    </row>
    <row r="78" spans="1:24" s="1" customFormat="1" x14ac:dyDescent="0.2">
      <c r="A78">
        <v>180</v>
      </c>
      <c r="B78" t="s">
        <v>247</v>
      </c>
      <c r="C78" t="s">
        <v>128</v>
      </c>
      <c r="D78" t="s">
        <v>248</v>
      </c>
      <c r="E78" t="s">
        <v>249</v>
      </c>
      <c r="F78" s="28" t="s">
        <v>404</v>
      </c>
      <c r="G78" s="52" t="s">
        <v>72</v>
      </c>
      <c r="H78" s="53">
        <v>184</v>
      </c>
      <c r="I78" s="53">
        <v>50</v>
      </c>
      <c r="J78" s="53">
        <v>177</v>
      </c>
      <c r="K78" s="53">
        <v>-2125943</v>
      </c>
      <c r="L78" s="53">
        <v>437752412</v>
      </c>
      <c r="M78" s="53">
        <v>439878355</v>
      </c>
      <c r="N78" s="54">
        <f t="shared" si="5"/>
        <v>-4.8564963703729407E-3</v>
      </c>
      <c r="O78" s="53">
        <v>400301</v>
      </c>
      <c r="P78" s="53"/>
      <c r="Q78" s="54">
        <f t="shared" si="6"/>
        <v>-3.9384487389902342E-3</v>
      </c>
      <c r="R78" s="53">
        <v>-2125943</v>
      </c>
      <c r="S78" s="53">
        <v>437752412</v>
      </c>
      <c r="T78" s="53">
        <v>439878355</v>
      </c>
      <c r="U78" s="54">
        <f t="shared" si="7"/>
        <v>-4.8564963703729407E-3</v>
      </c>
      <c r="V78" s="53">
        <v>400301</v>
      </c>
      <c r="W78" s="53"/>
      <c r="X78" s="54">
        <f t="shared" si="4"/>
        <v>-3.9384487389902342E-3</v>
      </c>
    </row>
    <row r="79" spans="1:24" s="1" customFormat="1" x14ac:dyDescent="0.2">
      <c r="A79">
        <v>172</v>
      </c>
      <c r="B79" t="s">
        <v>250</v>
      </c>
      <c r="C79" t="s">
        <v>201</v>
      </c>
      <c r="D79" t="s">
        <v>251</v>
      </c>
      <c r="E79" t="s">
        <v>252</v>
      </c>
      <c r="F79" s="28" t="s">
        <v>402</v>
      </c>
      <c r="G79" s="52" t="s">
        <v>65</v>
      </c>
      <c r="H79" s="53">
        <v>49</v>
      </c>
      <c r="I79" s="53">
        <v>8</v>
      </c>
      <c r="J79" s="53">
        <v>35</v>
      </c>
      <c r="K79" s="53">
        <v>3178805</v>
      </c>
      <c r="L79" s="53">
        <v>138018185</v>
      </c>
      <c r="M79" s="53">
        <v>134839380</v>
      </c>
      <c r="N79" s="54">
        <f t="shared" si="5"/>
        <v>2.3031783818922121E-2</v>
      </c>
      <c r="O79" s="53">
        <v>1459280</v>
      </c>
      <c r="P79" s="53">
        <v>198353</v>
      </c>
      <c r="Q79" s="54">
        <f t="shared" si="6"/>
        <v>3.1831177889560872E-2</v>
      </c>
      <c r="R79" s="53">
        <v>6457957</v>
      </c>
      <c r="S79" s="53">
        <v>89892751</v>
      </c>
      <c r="T79" s="53">
        <v>83434794</v>
      </c>
      <c r="U79" s="54">
        <f t="shared" si="7"/>
        <v>7.184068713171321E-2</v>
      </c>
      <c r="V79" s="53">
        <v>1459280</v>
      </c>
      <c r="W79" s="53">
        <v>198353</v>
      </c>
      <c r="X79" s="54">
        <f t="shared" si="4"/>
        <v>8.4496030526130278E-2</v>
      </c>
    </row>
    <row r="80" spans="1:24" s="1" customFormat="1" x14ac:dyDescent="0.2">
      <c r="A80">
        <v>81</v>
      </c>
      <c r="B80" t="s">
        <v>253</v>
      </c>
      <c r="C80" t="s">
        <v>108</v>
      </c>
      <c r="D80" t="s">
        <v>254</v>
      </c>
      <c r="E80" t="s">
        <v>255</v>
      </c>
      <c r="F80" s="28" t="s">
        <v>402</v>
      </c>
      <c r="G80" s="52" t="s">
        <v>65</v>
      </c>
      <c r="H80" s="53">
        <v>28</v>
      </c>
      <c r="I80" s="53">
        <v>6</v>
      </c>
      <c r="J80" s="53">
        <v>14</v>
      </c>
      <c r="K80" s="53">
        <v>1265158</v>
      </c>
      <c r="L80" s="53">
        <v>52815553</v>
      </c>
      <c r="M80" s="53">
        <v>51550395</v>
      </c>
      <c r="N80" s="54">
        <f t="shared" si="5"/>
        <v>2.3954269682644427E-2</v>
      </c>
      <c r="O80" s="53">
        <v>3253420</v>
      </c>
      <c r="P80" s="53">
        <v>393249</v>
      </c>
      <c r="Q80" s="54">
        <f t="shared" si="6"/>
        <v>7.3575968655605659E-2</v>
      </c>
      <c r="R80" s="53">
        <v>7159692</v>
      </c>
      <c r="S80" s="53">
        <v>37492466</v>
      </c>
      <c r="T80" s="53">
        <v>30332774</v>
      </c>
      <c r="U80" s="54">
        <f t="shared" si="7"/>
        <v>0.19096348583739464</v>
      </c>
      <c r="V80" s="53">
        <v>2091997</v>
      </c>
      <c r="W80" s="53">
        <v>252863</v>
      </c>
      <c r="X80" s="54">
        <f t="shared" si="4"/>
        <v>0.22733227428145231</v>
      </c>
    </row>
    <row r="81" spans="1:24" s="1" customFormat="1" x14ac:dyDescent="0.2">
      <c r="A81">
        <v>2</v>
      </c>
      <c r="B81" s="1" t="s">
        <v>256</v>
      </c>
      <c r="C81" t="s">
        <v>125</v>
      </c>
      <c r="D81" t="s">
        <v>257</v>
      </c>
      <c r="E81" t="s">
        <v>123</v>
      </c>
      <c r="F81" s="28" t="s">
        <v>404</v>
      </c>
      <c r="G81" s="52" t="s">
        <v>72</v>
      </c>
      <c r="H81" s="53">
        <v>972</v>
      </c>
      <c r="I81" s="53">
        <v>44</v>
      </c>
      <c r="J81" s="53">
        <v>684</v>
      </c>
      <c r="K81" s="53">
        <v>-135693429</v>
      </c>
      <c r="L81" s="53">
        <v>1564652130</v>
      </c>
      <c r="M81" s="53">
        <v>1700345559</v>
      </c>
      <c r="N81" s="54">
        <f t="shared" si="5"/>
        <v>-8.6724343640525392E-2</v>
      </c>
      <c r="O81" s="53">
        <v>6841487</v>
      </c>
      <c r="P81" s="53">
        <v>5260305</v>
      </c>
      <c r="Q81" s="54">
        <f t="shared" si="6"/>
        <v>-8.5340624708372587E-2</v>
      </c>
      <c r="R81" s="53">
        <v>-84641513</v>
      </c>
      <c r="S81" s="53">
        <v>1379909075</v>
      </c>
      <c r="T81" s="53">
        <v>1464550588</v>
      </c>
      <c r="U81" s="54">
        <f t="shared" si="7"/>
        <v>-6.1338471159775511E-2</v>
      </c>
      <c r="V81" s="53">
        <v>6805232</v>
      </c>
      <c r="W81" s="53">
        <v>5239099</v>
      </c>
      <c r="X81" s="54">
        <f t="shared" si="4"/>
        <v>-5.9908071605408196E-2</v>
      </c>
    </row>
    <row r="82" spans="1:24" s="1" customFormat="1" x14ac:dyDescent="0.2">
      <c r="A82">
        <v>91</v>
      </c>
      <c r="B82" t="s">
        <v>397</v>
      </c>
      <c r="C82" t="s">
        <v>408</v>
      </c>
      <c r="D82" t="s">
        <v>257</v>
      </c>
      <c r="E82" t="s">
        <v>123</v>
      </c>
      <c r="F82" s="28" t="s">
        <v>404</v>
      </c>
      <c r="G82" s="52" t="s">
        <v>72</v>
      </c>
      <c r="H82" s="53">
        <v>301</v>
      </c>
      <c r="I82" s="53">
        <v>199</v>
      </c>
      <c r="J82" s="53">
        <v>301</v>
      </c>
      <c r="K82" s="53">
        <v>-29230496</v>
      </c>
      <c r="L82" s="53">
        <v>1064631929</v>
      </c>
      <c r="M82" s="53">
        <v>1093862425</v>
      </c>
      <c r="N82" s="54">
        <f t="shared" si="5"/>
        <v>-2.7455964079018336E-2</v>
      </c>
      <c r="O82" s="53">
        <v>121100718</v>
      </c>
      <c r="P82" s="53">
        <v>8122388</v>
      </c>
      <c r="Q82" s="54">
        <f t="shared" si="6"/>
        <v>7.062960964420506E-2</v>
      </c>
      <c r="R82" s="53">
        <v>-32066892</v>
      </c>
      <c r="S82" s="53">
        <v>1024703943</v>
      </c>
      <c r="T82" s="53">
        <v>1056770835</v>
      </c>
      <c r="U82" s="54">
        <f t="shared" si="7"/>
        <v>-3.1293811465308276E-2</v>
      </c>
      <c r="V82" s="53">
        <v>121100718</v>
      </c>
      <c r="W82" s="53">
        <v>8122388</v>
      </c>
      <c r="X82" s="54">
        <f t="shared" si="4"/>
        <v>7.0615385635964006E-2</v>
      </c>
    </row>
    <row r="83" spans="1:24" s="1" customFormat="1" x14ac:dyDescent="0.2">
      <c r="A83">
        <v>59</v>
      </c>
      <c r="B83" t="s">
        <v>258</v>
      </c>
      <c r="C83" t="s">
        <v>67</v>
      </c>
      <c r="D83" t="s">
        <v>257</v>
      </c>
      <c r="E83" t="s">
        <v>123</v>
      </c>
      <c r="F83" s="28" t="s">
        <v>404</v>
      </c>
      <c r="G83" s="52" t="s">
        <v>72</v>
      </c>
      <c r="H83" s="53">
        <v>894</v>
      </c>
      <c r="I83" s="53">
        <v>65</v>
      </c>
      <c r="J83" s="53">
        <v>461</v>
      </c>
      <c r="K83" s="53">
        <v>-69508000</v>
      </c>
      <c r="L83" s="53">
        <v>1369807000</v>
      </c>
      <c r="M83" s="53">
        <v>1439315000</v>
      </c>
      <c r="N83" s="54">
        <f t="shared" si="5"/>
        <v>-5.0742914877789355E-2</v>
      </c>
      <c r="O83" s="53">
        <v>9679000</v>
      </c>
      <c r="P83" s="53"/>
      <c r="Q83" s="54">
        <f t="shared" si="6"/>
        <v>-4.3370501766600025E-2</v>
      </c>
      <c r="R83" s="53">
        <v>-59425093</v>
      </c>
      <c r="S83" s="53">
        <v>1272893562</v>
      </c>
      <c r="T83" s="53">
        <v>1332318655</v>
      </c>
      <c r="U83" s="54">
        <f t="shared" si="7"/>
        <v>-4.6685044825452576E-2</v>
      </c>
      <c r="V83" s="53">
        <v>9679000</v>
      </c>
      <c r="W83" s="53"/>
      <c r="X83" s="54">
        <f t="shared" si="4"/>
        <v>-3.8786182141950419E-2</v>
      </c>
    </row>
    <row r="84" spans="1:24" s="1" customFormat="1" x14ac:dyDescent="0.2">
      <c r="A84">
        <v>185</v>
      </c>
      <c r="B84" t="s">
        <v>259</v>
      </c>
      <c r="C84" t="s">
        <v>128</v>
      </c>
      <c r="D84" t="s">
        <v>257</v>
      </c>
      <c r="E84" t="s">
        <v>123</v>
      </c>
      <c r="F84" s="28" t="s">
        <v>404</v>
      </c>
      <c r="G84" s="52" t="s">
        <v>72</v>
      </c>
      <c r="H84" s="53">
        <v>1700</v>
      </c>
      <c r="I84" s="53">
        <v>168</v>
      </c>
      <c r="J84" s="53">
        <v>804</v>
      </c>
      <c r="K84" s="53">
        <v>13706849</v>
      </c>
      <c r="L84" s="53">
        <v>2133071845</v>
      </c>
      <c r="M84" s="53">
        <v>2119364996</v>
      </c>
      <c r="N84" s="54">
        <f t="shared" si="5"/>
        <v>6.4258731050852161E-3</v>
      </c>
      <c r="O84" s="53">
        <v>2907356</v>
      </c>
      <c r="P84" s="53">
        <v>14250</v>
      </c>
      <c r="Q84" s="54">
        <f t="shared" si="6"/>
        <v>7.771590187876553E-3</v>
      </c>
      <c r="R84" s="53">
        <v>21592932</v>
      </c>
      <c r="S84" s="53">
        <v>2119372854</v>
      </c>
      <c r="T84" s="53">
        <v>2097779922</v>
      </c>
      <c r="U84" s="54">
        <f t="shared" si="7"/>
        <v>1.0188359239973544E-2</v>
      </c>
      <c r="V84" s="53">
        <v>2907356</v>
      </c>
      <c r="W84" s="53">
        <v>14250</v>
      </c>
      <c r="X84" s="54">
        <f t="shared" si="4"/>
        <v>1.1537608410342761E-2</v>
      </c>
    </row>
    <row r="85" spans="1:24" s="1" customFormat="1" x14ac:dyDescent="0.2">
      <c r="A85">
        <v>17</v>
      </c>
      <c r="B85" t="s">
        <v>260</v>
      </c>
      <c r="C85" t="s">
        <v>67</v>
      </c>
      <c r="D85" t="s">
        <v>261</v>
      </c>
      <c r="E85" t="s">
        <v>262</v>
      </c>
      <c r="F85" s="28" t="s">
        <v>404</v>
      </c>
      <c r="G85" s="52" t="s">
        <v>65</v>
      </c>
      <c r="H85" s="53">
        <v>30</v>
      </c>
      <c r="I85" s="53">
        <v>6</v>
      </c>
      <c r="J85" s="53">
        <v>25</v>
      </c>
      <c r="K85" s="53">
        <v>-3726742</v>
      </c>
      <c r="L85" s="53">
        <v>67416740</v>
      </c>
      <c r="M85" s="53">
        <v>71143482</v>
      </c>
      <c r="N85" s="54">
        <f t="shared" si="5"/>
        <v>-5.5279178435504298E-2</v>
      </c>
      <c r="O85" s="53">
        <v>2791317</v>
      </c>
      <c r="P85" s="53">
        <v>973370</v>
      </c>
      <c r="Q85" s="54">
        <f t="shared" si="6"/>
        <v>-2.7187691577905369E-2</v>
      </c>
      <c r="R85" s="53">
        <v>-4378269</v>
      </c>
      <c r="S85" s="53">
        <v>64283836</v>
      </c>
      <c r="T85" s="53">
        <v>68662105</v>
      </c>
      <c r="U85" s="54">
        <f t="shared" si="7"/>
        <v>-6.8108396642664576E-2</v>
      </c>
      <c r="V85" s="53">
        <v>2791317</v>
      </c>
      <c r="W85" s="53">
        <v>973370</v>
      </c>
      <c r="X85" s="54">
        <f t="shared" si="4"/>
        <v>-3.8170945357366537E-2</v>
      </c>
    </row>
    <row r="86" spans="1:24" s="1" customFormat="1" x14ac:dyDescent="0.2">
      <c r="A86">
        <v>94</v>
      </c>
      <c r="B86" t="s">
        <v>263</v>
      </c>
      <c r="C86" t="s">
        <v>108</v>
      </c>
      <c r="D86" t="s">
        <v>264</v>
      </c>
      <c r="E86" t="s">
        <v>80</v>
      </c>
      <c r="F86" s="28" t="s">
        <v>402</v>
      </c>
      <c r="G86" s="52" t="s">
        <v>65</v>
      </c>
      <c r="H86" s="53">
        <v>39</v>
      </c>
      <c r="I86" s="53">
        <v>12</v>
      </c>
      <c r="J86" s="53">
        <v>35</v>
      </c>
      <c r="K86" s="53">
        <v>10568286</v>
      </c>
      <c r="L86" s="53">
        <v>97409070</v>
      </c>
      <c r="M86" s="53">
        <v>86840784</v>
      </c>
      <c r="N86" s="54">
        <f t="shared" si="5"/>
        <v>0.10849385996601754</v>
      </c>
      <c r="O86" s="53">
        <v>704229</v>
      </c>
      <c r="P86" s="53">
        <v>2502558</v>
      </c>
      <c r="Q86" s="54">
        <f t="shared" si="6"/>
        <v>8.938601687422619E-2</v>
      </c>
      <c r="R86" s="53">
        <v>12074142</v>
      </c>
      <c r="S86" s="53">
        <v>89591606</v>
      </c>
      <c r="T86" s="53">
        <v>77517464</v>
      </c>
      <c r="U86" s="54">
        <f t="shared" si="7"/>
        <v>0.13476867464570286</v>
      </c>
      <c r="V86" s="53">
        <v>-1713544</v>
      </c>
      <c r="W86" s="53">
        <v>84784</v>
      </c>
      <c r="X86" s="54">
        <f t="shared" si="4"/>
        <v>0.11693264241535049</v>
      </c>
    </row>
    <row r="87" spans="1:24" s="1" customFormat="1" x14ac:dyDescent="0.2">
      <c r="A87">
        <v>83</v>
      </c>
      <c r="B87" t="s">
        <v>265</v>
      </c>
      <c r="C87" t="s">
        <v>62</v>
      </c>
      <c r="D87" t="s">
        <v>266</v>
      </c>
      <c r="E87" t="s">
        <v>142</v>
      </c>
      <c r="F87" s="28" t="s">
        <v>402</v>
      </c>
      <c r="G87" s="52" t="s">
        <v>65</v>
      </c>
      <c r="H87" s="53">
        <v>25</v>
      </c>
      <c r="I87" s="53">
        <v>4</v>
      </c>
      <c r="J87" s="53">
        <v>25</v>
      </c>
      <c r="K87" s="53">
        <v>-1077693</v>
      </c>
      <c r="L87" s="53">
        <v>38639000</v>
      </c>
      <c r="M87" s="53">
        <v>39716693</v>
      </c>
      <c r="N87" s="54">
        <f t="shared" si="5"/>
        <v>-2.789132741530578E-2</v>
      </c>
      <c r="O87" s="53">
        <v>1076632</v>
      </c>
      <c r="P87" s="53">
        <v>33319</v>
      </c>
      <c r="Q87" s="54">
        <f t="shared" si="6"/>
        <v>-8.6565410818591529E-4</v>
      </c>
      <c r="R87" s="53">
        <v>-374059</v>
      </c>
      <c r="S87" s="53">
        <v>37692430</v>
      </c>
      <c r="T87" s="53">
        <v>38066489</v>
      </c>
      <c r="U87" s="54">
        <f t="shared" si="7"/>
        <v>-9.9239820834050758E-3</v>
      </c>
      <c r="V87" s="53">
        <v>1246873</v>
      </c>
      <c r="W87" s="53">
        <v>33319</v>
      </c>
      <c r="X87" s="54">
        <f t="shared" si="4"/>
        <v>2.1559065913429421E-2</v>
      </c>
    </row>
    <row r="88" spans="1:24" s="1" customFormat="1" x14ac:dyDescent="0.2">
      <c r="A88">
        <v>67</v>
      </c>
      <c r="B88" t="s">
        <v>267</v>
      </c>
      <c r="C88" t="s">
        <v>67</v>
      </c>
      <c r="D88" t="s">
        <v>268</v>
      </c>
      <c r="E88" t="s">
        <v>269</v>
      </c>
      <c r="F88" s="28" t="s">
        <v>404</v>
      </c>
      <c r="G88" s="52" t="s">
        <v>65</v>
      </c>
      <c r="H88" s="53">
        <v>49</v>
      </c>
      <c r="I88" s="53">
        <v>8</v>
      </c>
      <c r="J88" s="53">
        <v>23</v>
      </c>
      <c r="K88" s="53">
        <v>4687526</v>
      </c>
      <c r="L88" s="53">
        <v>120046199</v>
      </c>
      <c r="M88" s="53">
        <v>115358673</v>
      </c>
      <c r="N88" s="54">
        <f t="shared" si="5"/>
        <v>3.9047683633864995E-2</v>
      </c>
      <c r="O88" s="53">
        <v>8849742</v>
      </c>
      <c r="P88" s="53">
        <v>1399299</v>
      </c>
      <c r="Q88" s="54">
        <f t="shared" si="6"/>
        <v>9.4168745003382223E-2</v>
      </c>
      <c r="R88" s="53">
        <v>9732056</v>
      </c>
      <c r="S88" s="53">
        <v>106516896</v>
      </c>
      <c r="T88" s="53">
        <v>96784840</v>
      </c>
      <c r="U88" s="54">
        <f t="shared" si="7"/>
        <v>9.1366312439296021E-2</v>
      </c>
      <c r="V88" s="53">
        <v>8849742</v>
      </c>
      <c r="W88" s="53">
        <v>1399298</v>
      </c>
      <c r="X88" s="54">
        <f t="shared" si="4"/>
        <v>0.14893820516811801</v>
      </c>
    </row>
    <row r="89" spans="1:24" s="1" customFormat="1" x14ac:dyDescent="0.2">
      <c r="A89">
        <v>152</v>
      </c>
      <c r="B89" t="s">
        <v>270</v>
      </c>
      <c r="C89" t="s">
        <v>67</v>
      </c>
      <c r="D89" t="s">
        <v>271</v>
      </c>
      <c r="E89" t="s">
        <v>272</v>
      </c>
      <c r="F89" s="28" t="s">
        <v>404</v>
      </c>
      <c r="G89" s="52" t="s">
        <v>65</v>
      </c>
      <c r="H89" s="53">
        <v>49</v>
      </c>
      <c r="I89" s="53">
        <v>5</v>
      </c>
      <c r="J89" s="53">
        <v>25</v>
      </c>
      <c r="K89" s="53">
        <v>4448534</v>
      </c>
      <c r="L89" s="53">
        <v>51604404</v>
      </c>
      <c r="M89" s="53">
        <v>47155870</v>
      </c>
      <c r="N89" s="54">
        <f t="shared" si="5"/>
        <v>8.6204541767404191E-2</v>
      </c>
      <c r="O89" s="53">
        <v>1141847</v>
      </c>
      <c r="P89" s="53"/>
      <c r="Q89" s="54">
        <f t="shared" si="6"/>
        <v>0.1059863192931001</v>
      </c>
      <c r="R89" s="53">
        <v>4448534</v>
      </c>
      <c r="S89" s="53">
        <v>51604404</v>
      </c>
      <c r="T89" s="53">
        <v>47155870</v>
      </c>
      <c r="U89" s="54">
        <f t="shared" si="7"/>
        <v>8.6204541767404191E-2</v>
      </c>
      <c r="V89" s="53">
        <v>1141847</v>
      </c>
      <c r="W89" s="53"/>
      <c r="X89" s="54">
        <f t="shared" si="4"/>
        <v>0.1059863192931001</v>
      </c>
    </row>
    <row r="90" spans="1:24" s="1" customFormat="1" x14ac:dyDescent="0.2">
      <c r="A90">
        <v>114</v>
      </c>
      <c r="B90" t="s">
        <v>273</v>
      </c>
      <c r="C90" t="s">
        <v>69</v>
      </c>
      <c r="D90" t="s">
        <v>274</v>
      </c>
      <c r="E90" t="s">
        <v>275</v>
      </c>
      <c r="F90" s="28" t="s">
        <v>404</v>
      </c>
      <c r="G90" s="52" t="s">
        <v>65</v>
      </c>
      <c r="H90" s="53">
        <v>49</v>
      </c>
      <c r="I90" s="53">
        <v>6</v>
      </c>
      <c r="J90" s="53">
        <v>20</v>
      </c>
      <c r="K90" s="53">
        <v>9039370</v>
      </c>
      <c r="L90" s="53">
        <v>75353054</v>
      </c>
      <c r="M90" s="53">
        <v>66313684</v>
      </c>
      <c r="N90" s="54">
        <f t="shared" si="5"/>
        <v>0.11996023412667521</v>
      </c>
      <c r="O90" s="53">
        <v>3898</v>
      </c>
      <c r="P90" s="53"/>
      <c r="Q90" s="54">
        <f t="shared" si="6"/>
        <v>0.12000575607145045</v>
      </c>
      <c r="R90" s="53">
        <v>13036369</v>
      </c>
      <c r="S90" s="53">
        <v>68939286</v>
      </c>
      <c r="T90" s="53">
        <v>55902917</v>
      </c>
      <c r="U90" s="54">
        <f t="shared" si="7"/>
        <v>0.18909927497653514</v>
      </c>
      <c r="V90" s="53">
        <v>3898</v>
      </c>
      <c r="W90" s="53"/>
      <c r="X90" s="54">
        <f t="shared" si="4"/>
        <v>0.18914512274338824</v>
      </c>
    </row>
    <row r="91" spans="1:24" s="1" customFormat="1" x14ac:dyDescent="0.2">
      <c r="A91">
        <v>127</v>
      </c>
      <c r="B91" t="s">
        <v>276</v>
      </c>
      <c r="C91" t="s">
        <v>125</v>
      </c>
      <c r="D91" t="s">
        <v>277</v>
      </c>
      <c r="E91" t="s">
        <v>278</v>
      </c>
      <c r="F91" s="28" t="s">
        <v>404</v>
      </c>
      <c r="G91" s="52" t="s">
        <v>65</v>
      </c>
      <c r="H91" s="53">
        <v>62</v>
      </c>
      <c r="I91" s="53">
        <v>10</v>
      </c>
      <c r="J91" s="53">
        <v>34</v>
      </c>
      <c r="K91" s="53">
        <v>14380102</v>
      </c>
      <c r="L91" s="53">
        <v>139937307</v>
      </c>
      <c r="M91" s="53">
        <v>125557205</v>
      </c>
      <c r="N91" s="54">
        <f t="shared" si="5"/>
        <v>0.10276103140958687</v>
      </c>
      <c r="O91" s="53">
        <v>61360</v>
      </c>
      <c r="P91" s="53">
        <v>89741</v>
      </c>
      <c r="Q91" s="54">
        <f t="shared" si="6"/>
        <v>0.1025132689299106</v>
      </c>
      <c r="R91" s="53">
        <v>14070211</v>
      </c>
      <c r="S91" s="53">
        <v>138769268</v>
      </c>
      <c r="T91" s="53">
        <v>124699057</v>
      </c>
      <c r="U91" s="54">
        <f t="shared" si="7"/>
        <v>0.10139284585690832</v>
      </c>
      <c r="V91" s="53">
        <v>61360</v>
      </c>
      <c r="W91" s="53">
        <v>89741</v>
      </c>
      <c r="X91" s="54">
        <f t="shared" si="4"/>
        <v>0.10114360355699033</v>
      </c>
    </row>
    <row r="92" spans="1:24" s="1" customFormat="1" x14ac:dyDescent="0.2">
      <c r="A92">
        <v>105</v>
      </c>
      <c r="B92" t="s">
        <v>279</v>
      </c>
      <c r="C92" t="s">
        <v>67</v>
      </c>
      <c r="D92" t="s">
        <v>280</v>
      </c>
      <c r="E92" t="s">
        <v>130</v>
      </c>
      <c r="F92" s="28" t="s">
        <v>404</v>
      </c>
      <c r="G92" s="52" t="s">
        <v>72</v>
      </c>
      <c r="H92" s="53">
        <v>37</v>
      </c>
      <c r="I92" s="53">
        <v>12</v>
      </c>
      <c r="J92" s="53">
        <v>37</v>
      </c>
      <c r="K92" s="53">
        <v>-13031374</v>
      </c>
      <c r="L92" s="53">
        <v>129927646</v>
      </c>
      <c r="M92" s="53">
        <v>142959020</v>
      </c>
      <c r="N92" s="54">
        <f t="shared" si="5"/>
        <v>-0.10029716077515943</v>
      </c>
      <c r="O92" s="53">
        <v>4982914</v>
      </c>
      <c r="P92" s="53">
        <v>70000</v>
      </c>
      <c r="Q92" s="54">
        <f t="shared" si="6"/>
        <v>-6.0176608858491139E-2</v>
      </c>
      <c r="R92" s="53">
        <v>-99431</v>
      </c>
      <c r="S92" s="53">
        <v>94703486</v>
      </c>
      <c r="T92" s="53">
        <v>94802917</v>
      </c>
      <c r="U92" s="54">
        <f t="shared" si="7"/>
        <v>-1.0499191127980232E-3</v>
      </c>
      <c r="V92" s="53">
        <v>4964468</v>
      </c>
      <c r="W92" s="53">
        <v>70000</v>
      </c>
      <c r="X92" s="54">
        <f t="shared" si="4"/>
        <v>4.8110117721489494E-2</v>
      </c>
    </row>
    <row r="93" spans="1:24" s="1" customFormat="1" x14ac:dyDescent="0.2">
      <c r="A93">
        <v>116</v>
      </c>
      <c r="B93" t="s">
        <v>281</v>
      </c>
      <c r="C93" t="s">
        <v>212</v>
      </c>
      <c r="D93" t="s">
        <v>282</v>
      </c>
      <c r="E93" t="s">
        <v>283</v>
      </c>
      <c r="F93" s="28" t="s">
        <v>404</v>
      </c>
      <c r="G93" s="52" t="s">
        <v>65</v>
      </c>
      <c r="H93" s="53">
        <v>16</v>
      </c>
      <c r="I93" s="53">
        <v>3</v>
      </c>
      <c r="J93" s="53">
        <v>16</v>
      </c>
      <c r="K93" s="53">
        <v>8627914</v>
      </c>
      <c r="L93" s="53">
        <v>39823534</v>
      </c>
      <c r="M93" s="53">
        <v>31195620</v>
      </c>
      <c r="N93" s="54">
        <f t="shared" si="5"/>
        <v>0.21665365007535495</v>
      </c>
      <c r="O93" s="53">
        <v>2616668</v>
      </c>
      <c r="P93" s="53">
        <v>81718</v>
      </c>
      <c r="Q93" s="54">
        <f t="shared" si="6"/>
        <v>0.26302570378906304</v>
      </c>
      <c r="R93" s="53">
        <v>8575352</v>
      </c>
      <c r="S93" s="53">
        <v>39189388</v>
      </c>
      <c r="T93" s="53">
        <v>30614036</v>
      </c>
      <c r="U93" s="54">
        <f t="shared" si="7"/>
        <v>0.21881821680910149</v>
      </c>
      <c r="V93" s="53">
        <v>2616668</v>
      </c>
      <c r="W93" s="53">
        <v>81718</v>
      </c>
      <c r="X93" s="54">
        <f t="shared" si="4"/>
        <v>0.26575819541551587</v>
      </c>
    </row>
    <row r="94" spans="1:24" s="1" customFormat="1" x14ac:dyDescent="0.2">
      <c r="A94">
        <v>28</v>
      </c>
      <c r="B94" t="s">
        <v>284</v>
      </c>
      <c r="C94" t="s">
        <v>67</v>
      </c>
      <c r="D94" t="s">
        <v>285</v>
      </c>
      <c r="E94" t="s">
        <v>286</v>
      </c>
      <c r="F94" s="28" t="s">
        <v>403</v>
      </c>
      <c r="G94" s="52" t="s">
        <v>65</v>
      </c>
      <c r="H94" s="53">
        <v>28</v>
      </c>
      <c r="I94" s="53">
        <v>3</v>
      </c>
      <c r="J94" s="53">
        <v>25</v>
      </c>
      <c r="K94" s="53">
        <v>-4034784</v>
      </c>
      <c r="L94" s="53">
        <v>53181408</v>
      </c>
      <c r="M94" s="53">
        <v>57216192</v>
      </c>
      <c r="N94" s="54">
        <f t="shared" si="5"/>
        <v>-7.5868318492056469E-2</v>
      </c>
      <c r="O94" s="53">
        <v>949205</v>
      </c>
      <c r="P94" s="53"/>
      <c r="Q94" s="54">
        <f t="shared" si="6"/>
        <v>-5.7002476583814042E-2</v>
      </c>
      <c r="R94" s="53">
        <v>-5188080</v>
      </c>
      <c r="S94" s="53">
        <v>44300600</v>
      </c>
      <c r="T94" s="53">
        <v>49488680</v>
      </c>
      <c r="U94" s="54">
        <f t="shared" si="7"/>
        <v>-0.1171108291987016</v>
      </c>
      <c r="V94" s="53">
        <v>688328</v>
      </c>
      <c r="W94" s="53">
        <v>1132</v>
      </c>
      <c r="X94" s="54">
        <f t="shared" si="4"/>
        <v>-0.10004425977876157</v>
      </c>
    </row>
    <row r="95" spans="1:24" s="1" customFormat="1" x14ac:dyDescent="0.2">
      <c r="A95">
        <v>108</v>
      </c>
      <c r="B95" t="s">
        <v>287</v>
      </c>
      <c r="C95" t="s">
        <v>94</v>
      </c>
      <c r="D95" t="s">
        <v>288</v>
      </c>
      <c r="E95" t="s">
        <v>195</v>
      </c>
      <c r="F95" s="28" t="s">
        <v>403</v>
      </c>
      <c r="G95" s="52" t="s">
        <v>65</v>
      </c>
      <c r="H95" s="53">
        <v>25</v>
      </c>
      <c r="I95" s="53">
        <v>4</v>
      </c>
      <c r="J95" s="53">
        <v>25</v>
      </c>
      <c r="K95" s="53">
        <v>-114942</v>
      </c>
      <c r="L95" s="53">
        <v>36243508</v>
      </c>
      <c r="M95" s="53">
        <v>36358450</v>
      </c>
      <c r="N95" s="54">
        <f t="shared" si="5"/>
        <v>-3.1713817547683299E-3</v>
      </c>
      <c r="O95" s="53">
        <v>5959410</v>
      </c>
      <c r="P95" s="53"/>
      <c r="Q95" s="54">
        <f t="shared" si="6"/>
        <v>0.1384849265636087</v>
      </c>
      <c r="R95" s="53">
        <v>266877</v>
      </c>
      <c r="S95" s="53">
        <v>27432917</v>
      </c>
      <c r="T95" s="53">
        <v>27166040</v>
      </c>
      <c r="U95" s="54">
        <f t="shared" si="7"/>
        <v>9.7283493403198789E-3</v>
      </c>
      <c r="V95" s="53">
        <v>5959410</v>
      </c>
      <c r="W95" s="53"/>
      <c r="X95" s="54">
        <f t="shared" si="4"/>
        <v>0.18645861368092137</v>
      </c>
    </row>
    <row r="96" spans="1:24" s="1" customFormat="1" x14ac:dyDescent="0.2">
      <c r="A96">
        <v>57</v>
      </c>
      <c r="B96" t="s">
        <v>289</v>
      </c>
      <c r="C96" t="s">
        <v>125</v>
      </c>
      <c r="D96" t="s">
        <v>290</v>
      </c>
      <c r="E96" t="s">
        <v>291</v>
      </c>
      <c r="F96" s="28" t="s">
        <v>404</v>
      </c>
      <c r="G96" s="52" t="s">
        <v>72</v>
      </c>
      <c r="H96" s="53">
        <v>43</v>
      </c>
      <c r="I96" s="53">
        <v>16</v>
      </c>
      <c r="J96" s="53">
        <v>43</v>
      </c>
      <c r="K96" s="53"/>
      <c r="L96" s="53"/>
      <c r="M96" s="53"/>
      <c r="N96" s="54" t="str">
        <f t="shared" si="5"/>
        <v/>
      </c>
      <c r="O96" s="53"/>
      <c r="P96" s="53"/>
      <c r="Q96" s="54" t="str">
        <f t="shared" si="6"/>
        <v/>
      </c>
      <c r="R96" s="53">
        <v>191189</v>
      </c>
      <c r="S96" s="53">
        <v>62293369</v>
      </c>
      <c r="T96" s="53">
        <v>62102180</v>
      </c>
      <c r="U96" s="54">
        <f t="shared" si="7"/>
        <v>3.0691709738800608E-3</v>
      </c>
      <c r="V96" s="53">
        <v>41344</v>
      </c>
      <c r="W96" s="53">
        <v>43719</v>
      </c>
      <c r="X96" s="54">
        <f t="shared" si="4"/>
        <v>3.0290345605665978E-3</v>
      </c>
    </row>
    <row r="97" spans="1:24" s="1" customFormat="1" x14ac:dyDescent="0.2">
      <c r="A97">
        <v>140</v>
      </c>
      <c r="B97" t="s">
        <v>292</v>
      </c>
      <c r="C97" t="s">
        <v>98</v>
      </c>
      <c r="D97" t="s">
        <v>293</v>
      </c>
      <c r="E97" t="s">
        <v>294</v>
      </c>
      <c r="F97" s="28" t="s">
        <v>402</v>
      </c>
      <c r="G97" s="52" t="s">
        <v>65</v>
      </c>
      <c r="H97" s="53">
        <v>50</v>
      </c>
      <c r="I97" s="53">
        <v>10</v>
      </c>
      <c r="J97" s="53">
        <v>25</v>
      </c>
      <c r="K97" s="53">
        <v>-305719</v>
      </c>
      <c r="L97" s="53">
        <v>50193364</v>
      </c>
      <c r="M97" s="53">
        <v>50499083</v>
      </c>
      <c r="N97" s="54">
        <f t="shared" si="5"/>
        <v>-6.0908250740077914E-3</v>
      </c>
      <c r="O97" s="53">
        <v>2723997</v>
      </c>
      <c r="P97" s="53"/>
      <c r="Q97" s="54">
        <f t="shared" si="6"/>
        <v>4.5699142101965365E-2</v>
      </c>
      <c r="R97" s="53">
        <v>1027997</v>
      </c>
      <c r="S97" s="53">
        <v>46178462</v>
      </c>
      <c r="T97" s="53">
        <v>45150465</v>
      </c>
      <c r="U97" s="54">
        <f t="shared" si="7"/>
        <v>2.2261395366523901E-2</v>
      </c>
      <c r="V97" s="53">
        <v>1737636</v>
      </c>
      <c r="W97" s="53"/>
      <c r="X97" s="54">
        <f t="shared" si="4"/>
        <v>5.7718243250942512E-2</v>
      </c>
    </row>
    <row r="98" spans="1:24" s="1" customFormat="1" x14ac:dyDescent="0.2">
      <c r="A98">
        <v>110</v>
      </c>
      <c r="B98" t="s">
        <v>295</v>
      </c>
      <c r="C98" t="s">
        <v>108</v>
      </c>
      <c r="D98" t="s">
        <v>296</v>
      </c>
      <c r="E98" t="s">
        <v>255</v>
      </c>
      <c r="F98" s="28" t="s">
        <v>402</v>
      </c>
      <c r="G98" s="52" t="s">
        <v>65</v>
      </c>
      <c r="H98" s="53">
        <v>29</v>
      </c>
      <c r="I98" s="53">
        <v>6</v>
      </c>
      <c r="J98" s="53">
        <v>25</v>
      </c>
      <c r="K98" s="53">
        <v>4772147</v>
      </c>
      <c r="L98" s="53">
        <v>43362363</v>
      </c>
      <c r="M98" s="53">
        <v>38590216</v>
      </c>
      <c r="N98" s="54">
        <f t="shared" si="5"/>
        <v>0.11005274320497709</v>
      </c>
      <c r="O98" s="53">
        <v>2566013</v>
      </c>
      <c r="P98" s="53">
        <v>156658</v>
      </c>
      <c r="Q98" s="54">
        <f t="shared" si="6"/>
        <v>0.15636307279839373</v>
      </c>
      <c r="R98" s="53">
        <v>7434867</v>
      </c>
      <c r="S98" s="53">
        <v>36393404</v>
      </c>
      <c r="T98" s="53">
        <v>28958537</v>
      </c>
      <c r="U98" s="54">
        <f t="shared" si="7"/>
        <v>0.20429160734730942</v>
      </c>
      <c r="V98" s="53">
        <v>2003749</v>
      </c>
      <c r="W98" s="53">
        <v>122331</v>
      </c>
      <c r="X98" s="54">
        <f t="shared" si="4"/>
        <v>0.24262957725016748</v>
      </c>
    </row>
    <row r="99" spans="1:24" s="1" customFormat="1" x14ac:dyDescent="0.2">
      <c r="A99">
        <v>112</v>
      </c>
      <c r="B99" t="s">
        <v>297</v>
      </c>
      <c r="C99" t="s">
        <v>94</v>
      </c>
      <c r="D99" t="s">
        <v>298</v>
      </c>
      <c r="E99" t="s">
        <v>179</v>
      </c>
      <c r="F99" s="28" t="s">
        <v>403</v>
      </c>
      <c r="G99" s="52" t="s">
        <v>65</v>
      </c>
      <c r="H99" s="53">
        <v>25</v>
      </c>
      <c r="I99" s="53">
        <v>4</v>
      </c>
      <c r="J99" s="53">
        <v>23</v>
      </c>
      <c r="K99" s="53">
        <v>-1245794</v>
      </c>
      <c r="L99" s="53">
        <v>74344628</v>
      </c>
      <c r="M99" s="53">
        <v>75590422</v>
      </c>
      <c r="N99" s="54">
        <f t="shared" si="5"/>
        <v>-1.6757014373654542E-2</v>
      </c>
      <c r="O99" s="53">
        <v>14833621</v>
      </c>
      <c r="P99" s="53">
        <v>296131</v>
      </c>
      <c r="Q99" s="54">
        <f t="shared" si="6"/>
        <v>0.14904638910324422</v>
      </c>
      <c r="R99" s="53">
        <v>4802459</v>
      </c>
      <c r="S99" s="53">
        <v>59810643</v>
      </c>
      <c r="T99" s="53">
        <v>55008184</v>
      </c>
      <c r="U99" s="54">
        <f t="shared" si="7"/>
        <v>8.0294388408430922E-2</v>
      </c>
      <c r="V99" s="53">
        <v>14833621</v>
      </c>
      <c r="W99" s="53">
        <v>296131</v>
      </c>
      <c r="X99" s="54">
        <f t="shared" si="4"/>
        <v>0.25909491183408279</v>
      </c>
    </row>
    <row r="100" spans="1:24" s="1" customFormat="1" x14ac:dyDescent="0.2">
      <c r="A100">
        <v>113</v>
      </c>
      <c r="B100" t="s">
        <v>299</v>
      </c>
      <c r="C100" t="s">
        <v>201</v>
      </c>
      <c r="D100" t="s">
        <v>300</v>
      </c>
      <c r="E100" t="s">
        <v>300</v>
      </c>
      <c r="F100" s="28" t="s">
        <v>402</v>
      </c>
      <c r="G100" s="52" t="s">
        <v>65</v>
      </c>
      <c r="H100" s="53">
        <v>44</v>
      </c>
      <c r="I100" s="53">
        <v>7</v>
      </c>
      <c r="J100" s="53">
        <v>25</v>
      </c>
      <c r="K100" s="53">
        <v>-3567178</v>
      </c>
      <c r="L100" s="53">
        <v>36590897</v>
      </c>
      <c r="M100" s="53">
        <v>40158075</v>
      </c>
      <c r="N100" s="54">
        <f t="shared" si="5"/>
        <v>-9.7488126623405821E-2</v>
      </c>
      <c r="O100" s="53">
        <v>2155390</v>
      </c>
      <c r="P100" s="53">
        <v>672896</v>
      </c>
      <c r="Q100" s="54">
        <f t="shared" si="6"/>
        <v>-5.3803452186270133E-2</v>
      </c>
      <c r="R100" s="53">
        <v>-3101096</v>
      </c>
      <c r="S100" s="53">
        <v>34648850</v>
      </c>
      <c r="T100" s="53">
        <v>37749946</v>
      </c>
      <c r="U100" s="54">
        <f t="shared" si="7"/>
        <v>-8.9500690499107471E-2</v>
      </c>
      <c r="V100" s="53">
        <v>1482494</v>
      </c>
      <c r="W100" s="53"/>
      <c r="X100" s="54">
        <f t="shared" si="4"/>
        <v>-4.479772465701802E-2</v>
      </c>
    </row>
    <row r="101" spans="1:24" s="1" customFormat="1" x14ac:dyDescent="0.2">
      <c r="A101">
        <v>41</v>
      </c>
      <c r="B101" t="s">
        <v>301</v>
      </c>
      <c r="C101" t="s">
        <v>128</v>
      </c>
      <c r="D101" t="s">
        <v>302</v>
      </c>
      <c r="E101" t="s">
        <v>303</v>
      </c>
      <c r="F101" s="28" t="s">
        <v>404</v>
      </c>
      <c r="G101" s="52" t="s">
        <v>72</v>
      </c>
      <c r="H101" s="53">
        <v>54</v>
      </c>
      <c r="I101" s="53">
        <v>10</v>
      </c>
      <c r="J101" s="53">
        <v>33</v>
      </c>
      <c r="K101" s="53">
        <v>3139096</v>
      </c>
      <c r="L101" s="53">
        <v>91096433</v>
      </c>
      <c r="M101" s="53">
        <v>87957337</v>
      </c>
      <c r="N101" s="54">
        <f t="shared" si="5"/>
        <v>3.445904407695085E-2</v>
      </c>
      <c r="O101" s="53">
        <v>1390874</v>
      </c>
      <c r="P101" s="53"/>
      <c r="Q101" s="54">
        <f t="shared" si="6"/>
        <v>4.8979369677181757E-2</v>
      </c>
      <c r="R101" s="53">
        <v>3139096</v>
      </c>
      <c r="S101" s="53">
        <v>91096433</v>
      </c>
      <c r="T101" s="53">
        <v>87957337</v>
      </c>
      <c r="U101" s="54">
        <f t="shared" si="7"/>
        <v>3.445904407695085E-2</v>
      </c>
      <c r="V101" s="53">
        <v>1390874</v>
      </c>
      <c r="W101" s="53"/>
      <c r="X101" s="54">
        <f t="shared" si="4"/>
        <v>4.8979369677181757E-2</v>
      </c>
    </row>
    <row r="102" spans="1:24" s="1" customFormat="1" x14ac:dyDescent="0.2">
      <c r="A102">
        <v>138</v>
      </c>
      <c r="B102" t="s">
        <v>304</v>
      </c>
      <c r="C102" t="s">
        <v>69</v>
      </c>
      <c r="D102" t="s">
        <v>305</v>
      </c>
      <c r="E102" t="s">
        <v>139</v>
      </c>
      <c r="F102" s="28" t="s">
        <v>404</v>
      </c>
      <c r="G102" s="52" t="s">
        <v>72</v>
      </c>
      <c r="H102" s="53">
        <v>50</v>
      </c>
      <c r="I102" s="53">
        <v>7</v>
      </c>
      <c r="J102" s="53">
        <v>50</v>
      </c>
      <c r="K102" s="53">
        <v>8809313</v>
      </c>
      <c r="L102" s="53">
        <v>151639614</v>
      </c>
      <c r="M102" s="53">
        <v>142830301</v>
      </c>
      <c r="N102" s="54">
        <f t="shared" si="5"/>
        <v>5.8093744554111038E-2</v>
      </c>
      <c r="O102" s="53">
        <v>469034</v>
      </c>
      <c r="P102" s="53"/>
      <c r="Q102" s="54">
        <f t="shared" si="6"/>
        <v>6.0998155739310757E-2</v>
      </c>
      <c r="R102" s="53">
        <v>8809313</v>
      </c>
      <c r="S102" s="53">
        <v>151639614</v>
      </c>
      <c r="T102" s="53">
        <v>142830301</v>
      </c>
      <c r="U102" s="54">
        <f t="shared" si="7"/>
        <v>5.8093744554111038E-2</v>
      </c>
      <c r="V102" s="53">
        <v>469034</v>
      </c>
      <c r="W102" s="53"/>
      <c r="X102" s="54">
        <f t="shared" si="4"/>
        <v>6.0998155739310757E-2</v>
      </c>
    </row>
    <row r="103" spans="1:24" s="1" customFormat="1" x14ac:dyDescent="0.2">
      <c r="A103">
        <v>98</v>
      </c>
      <c r="B103" t="s">
        <v>306</v>
      </c>
      <c r="C103" t="s">
        <v>108</v>
      </c>
      <c r="D103" t="s">
        <v>307</v>
      </c>
      <c r="E103" t="s">
        <v>308</v>
      </c>
      <c r="F103" s="28" t="s">
        <v>402</v>
      </c>
      <c r="G103" s="52" t="s">
        <v>65</v>
      </c>
      <c r="H103" s="53">
        <v>25</v>
      </c>
      <c r="I103" s="53">
        <v>6</v>
      </c>
      <c r="J103" s="53">
        <v>14</v>
      </c>
      <c r="K103" s="53">
        <v>6208608</v>
      </c>
      <c r="L103" s="53">
        <v>55893834</v>
      </c>
      <c r="M103" s="53">
        <v>49685226</v>
      </c>
      <c r="N103" s="54">
        <f t="shared" si="5"/>
        <v>0.11107858516200553</v>
      </c>
      <c r="O103" s="53">
        <v>157976</v>
      </c>
      <c r="P103" s="53">
        <v>113283</v>
      </c>
      <c r="Q103" s="54">
        <f t="shared" si="6"/>
        <v>0.11156287370559488</v>
      </c>
      <c r="R103" s="53">
        <v>2921084</v>
      </c>
      <c r="S103" s="53">
        <v>41880273</v>
      </c>
      <c r="T103" s="53">
        <v>38959189</v>
      </c>
      <c r="U103" s="54">
        <f t="shared" si="7"/>
        <v>6.9748446959741639E-2</v>
      </c>
      <c r="V103" s="53">
        <v>122207</v>
      </c>
      <c r="W103" s="53">
        <v>87633</v>
      </c>
      <c r="X103" s="54">
        <f t="shared" si="4"/>
        <v>7.0368654422310301E-2</v>
      </c>
    </row>
    <row r="104" spans="1:24" s="1" customFormat="1" x14ac:dyDescent="0.2">
      <c r="A104">
        <v>103</v>
      </c>
      <c r="B104" t="s">
        <v>309</v>
      </c>
      <c r="C104" t="s">
        <v>245</v>
      </c>
      <c r="D104" t="s">
        <v>310</v>
      </c>
      <c r="E104" t="s">
        <v>123</v>
      </c>
      <c r="F104" s="28" t="s">
        <v>404</v>
      </c>
      <c r="G104" s="52" t="s">
        <v>72</v>
      </c>
      <c r="H104" s="53">
        <v>518</v>
      </c>
      <c r="I104" s="53">
        <v>42</v>
      </c>
      <c r="J104" s="53">
        <v>350</v>
      </c>
      <c r="K104" s="53">
        <v>15591323</v>
      </c>
      <c r="L104" s="53">
        <v>851731312</v>
      </c>
      <c r="M104" s="53">
        <v>836139989</v>
      </c>
      <c r="N104" s="54">
        <f t="shared" si="5"/>
        <v>1.8305447716122008E-2</v>
      </c>
      <c r="O104" s="53">
        <v>17953649</v>
      </c>
      <c r="P104" s="53">
        <v>12898712</v>
      </c>
      <c r="Q104" s="54">
        <f t="shared" si="6"/>
        <v>2.373992988939359E-2</v>
      </c>
      <c r="R104" s="53">
        <v>13449300</v>
      </c>
      <c r="S104" s="53">
        <v>647751069</v>
      </c>
      <c r="T104" s="53">
        <v>634301769</v>
      </c>
      <c r="U104" s="54">
        <f t="shared" si="7"/>
        <v>2.0763068783140826E-2</v>
      </c>
      <c r="V104" s="53">
        <v>316035</v>
      </c>
      <c r="W104" s="53"/>
      <c r="X104" s="54">
        <f t="shared" si="4"/>
        <v>2.1240601343653451E-2</v>
      </c>
    </row>
    <row r="105" spans="1:24" s="1" customFormat="1" x14ac:dyDescent="0.2">
      <c r="A105">
        <v>251</v>
      </c>
      <c r="B105" s="1" t="s">
        <v>311</v>
      </c>
      <c r="C105" t="s">
        <v>77</v>
      </c>
      <c r="D105" t="s">
        <v>312</v>
      </c>
      <c r="E105" t="s">
        <v>313</v>
      </c>
      <c r="F105" s="28" t="s">
        <v>402</v>
      </c>
      <c r="G105" s="52" t="s">
        <v>72</v>
      </c>
      <c r="H105" s="53">
        <v>16</v>
      </c>
      <c r="I105" s="53">
        <v>0</v>
      </c>
      <c r="J105" s="53">
        <v>16</v>
      </c>
      <c r="K105" s="53"/>
      <c r="L105" s="53"/>
      <c r="M105" s="53"/>
      <c r="N105" s="54" t="str">
        <f t="shared" si="5"/>
        <v/>
      </c>
      <c r="O105" s="53"/>
      <c r="P105" s="53"/>
      <c r="Q105" s="54" t="str">
        <f t="shared" si="6"/>
        <v/>
      </c>
      <c r="R105" s="53">
        <v>0</v>
      </c>
      <c r="S105" s="53">
        <v>8836767</v>
      </c>
      <c r="T105" s="53">
        <v>8836767</v>
      </c>
      <c r="U105" s="54">
        <f t="shared" si="7"/>
        <v>0</v>
      </c>
      <c r="V105" s="53"/>
      <c r="W105" s="53"/>
      <c r="X105" s="54">
        <f t="shared" si="4"/>
        <v>0</v>
      </c>
    </row>
    <row r="106" spans="1:24" s="1" customFormat="1" x14ac:dyDescent="0.2">
      <c r="A106">
        <v>145</v>
      </c>
      <c r="B106" t="s">
        <v>398</v>
      </c>
      <c r="C106" t="s">
        <v>69</v>
      </c>
      <c r="D106" t="s">
        <v>312</v>
      </c>
      <c r="E106" t="s">
        <v>313</v>
      </c>
      <c r="F106" s="28" t="s">
        <v>404</v>
      </c>
      <c r="G106" s="52" t="s">
        <v>72</v>
      </c>
      <c r="H106" s="53">
        <v>2059</v>
      </c>
      <c r="I106" s="53">
        <v>89</v>
      </c>
      <c r="J106" s="53">
        <v>1316</v>
      </c>
      <c r="K106" s="53">
        <v>1234800774</v>
      </c>
      <c r="L106" s="53">
        <v>3733498938</v>
      </c>
      <c r="M106" s="53">
        <v>2498698164</v>
      </c>
      <c r="N106" s="54">
        <f t="shared" si="5"/>
        <v>0.33073553642457204</v>
      </c>
      <c r="O106" s="53">
        <v>1609951</v>
      </c>
      <c r="P106" s="53">
        <v>1185163</v>
      </c>
      <c r="Q106" s="54">
        <f t="shared" si="6"/>
        <v>0.33070670727639928</v>
      </c>
      <c r="R106" s="53">
        <v>1234800774</v>
      </c>
      <c r="S106" s="53">
        <v>3733498938</v>
      </c>
      <c r="T106" s="53">
        <v>2498698164</v>
      </c>
      <c r="U106" s="54">
        <f t="shared" si="7"/>
        <v>0.33073553642457204</v>
      </c>
      <c r="V106" s="53">
        <v>1609951</v>
      </c>
      <c r="W106" s="53">
        <v>1185163</v>
      </c>
      <c r="X106" s="54">
        <f t="shared" si="4"/>
        <v>0.33070670727639928</v>
      </c>
    </row>
    <row r="107" spans="1:24" s="1" customFormat="1" x14ac:dyDescent="0.2">
      <c r="A107">
        <v>107</v>
      </c>
      <c r="B107" t="s">
        <v>314</v>
      </c>
      <c r="C107" t="s">
        <v>67</v>
      </c>
      <c r="D107" t="s">
        <v>312</v>
      </c>
      <c r="E107" t="s">
        <v>313</v>
      </c>
      <c r="F107" s="28" t="s">
        <v>404</v>
      </c>
      <c r="G107" s="52" t="s">
        <v>72</v>
      </c>
      <c r="H107" s="53">
        <v>61</v>
      </c>
      <c r="I107" s="53">
        <v>28</v>
      </c>
      <c r="J107" s="53">
        <v>41</v>
      </c>
      <c r="K107" s="53">
        <v>867506</v>
      </c>
      <c r="L107" s="53">
        <v>267405183</v>
      </c>
      <c r="M107" s="53">
        <v>266537677</v>
      </c>
      <c r="N107" s="54">
        <f t="shared" si="5"/>
        <v>3.2441629973941079E-3</v>
      </c>
      <c r="O107" s="53">
        <v>8180005</v>
      </c>
      <c r="P107" s="53"/>
      <c r="Q107" s="54">
        <f t="shared" si="6"/>
        <v>3.2830178812077518E-2</v>
      </c>
      <c r="R107" s="53">
        <v>1936148</v>
      </c>
      <c r="S107" s="53">
        <v>263585857</v>
      </c>
      <c r="T107" s="53">
        <v>261649709</v>
      </c>
      <c r="U107" s="54">
        <f t="shared" si="7"/>
        <v>7.3454168673397378E-3</v>
      </c>
      <c r="V107" s="53">
        <v>8180005</v>
      </c>
      <c r="W107" s="53">
        <v>137459</v>
      </c>
      <c r="X107" s="54">
        <f t="shared" si="4"/>
        <v>3.6717981892810364E-2</v>
      </c>
    </row>
    <row r="108" spans="1:24" s="1" customFormat="1" x14ac:dyDescent="0.2">
      <c r="A108">
        <v>121</v>
      </c>
      <c r="B108" t="s">
        <v>315</v>
      </c>
      <c r="C108" t="s">
        <v>67</v>
      </c>
      <c r="D108" t="s">
        <v>316</v>
      </c>
      <c r="E108" t="s">
        <v>316</v>
      </c>
      <c r="F108" s="28" t="s">
        <v>403</v>
      </c>
      <c r="G108" s="52" t="s">
        <v>65</v>
      </c>
      <c r="H108" s="53">
        <v>25</v>
      </c>
      <c r="I108" s="53">
        <v>7</v>
      </c>
      <c r="J108" s="53">
        <v>25</v>
      </c>
      <c r="K108" s="53">
        <v>-886079</v>
      </c>
      <c r="L108" s="53">
        <v>55006601</v>
      </c>
      <c r="M108" s="53">
        <v>55892680</v>
      </c>
      <c r="N108" s="54">
        <f t="shared" si="5"/>
        <v>-1.6108593948569918E-2</v>
      </c>
      <c r="O108" s="53">
        <v>4048028</v>
      </c>
      <c r="P108" s="53"/>
      <c r="Q108" s="54">
        <f t="shared" si="6"/>
        <v>5.3542779855580841E-2</v>
      </c>
      <c r="R108" s="53">
        <v>4388883</v>
      </c>
      <c r="S108" s="53">
        <v>42868187</v>
      </c>
      <c r="T108" s="53">
        <v>38479304</v>
      </c>
      <c r="U108" s="54">
        <f t="shared" si="7"/>
        <v>0.10238088678674467</v>
      </c>
      <c r="V108" s="53">
        <v>2402399</v>
      </c>
      <c r="W108" s="53"/>
      <c r="X108" s="54">
        <f t="shared" si="4"/>
        <v>0.15001533225127681</v>
      </c>
    </row>
    <row r="109" spans="1:24" s="1" customFormat="1" x14ac:dyDescent="0.2">
      <c r="A109">
        <v>124</v>
      </c>
      <c r="B109" t="s">
        <v>317</v>
      </c>
      <c r="C109" t="s">
        <v>62</v>
      </c>
      <c r="D109" t="s">
        <v>318</v>
      </c>
      <c r="E109" t="s">
        <v>319</v>
      </c>
      <c r="F109" s="28" t="s">
        <v>402</v>
      </c>
      <c r="G109" s="52" t="s">
        <v>65</v>
      </c>
      <c r="H109" s="53">
        <v>25</v>
      </c>
      <c r="I109" s="53">
        <v>0</v>
      </c>
      <c r="J109" s="53">
        <v>9</v>
      </c>
      <c r="K109" s="53">
        <v>884985</v>
      </c>
      <c r="L109" s="53">
        <v>22391553</v>
      </c>
      <c r="M109" s="53">
        <v>21506568</v>
      </c>
      <c r="N109" s="54">
        <f t="shared" si="5"/>
        <v>3.9523163042777781E-2</v>
      </c>
      <c r="O109" s="53">
        <v>761291</v>
      </c>
      <c r="P109" s="53">
        <v>23576</v>
      </c>
      <c r="Q109" s="54">
        <f t="shared" si="6"/>
        <v>7.0086422212320865E-2</v>
      </c>
      <c r="R109" s="53">
        <v>884985</v>
      </c>
      <c r="S109" s="53">
        <v>22391553</v>
      </c>
      <c r="T109" s="53">
        <v>21506568</v>
      </c>
      <c r="U109" s="54">
        <f t="shared" si="7"/>
        <v>3.9523163042777781E-2</v>
      </c>
      <c r="V109" s="53">
        <v>761291</v>
      </c>
      <c r="W109" s="53">
        <v>23576</v>
      </c>
      <c r="X109" s="54">
        <f t="shared" si="4"/>
        <v>7.0086422212320865E-2</v>
      </c>
    </row>
    <row r="110" spans="1:24" s="1" customFormat="1" x14ac:dyDescent="0.2">
      <c r="A110">
        <v>149</v>
      </c>
      <c r="B110" t="s">
        <v>320</v>
      </c>
      <c r="C110" t="s">
        <v>108</v>
      </c>
      <c r="D110" t="s">
        <v>321</v>
      </c>
      <c r="E110" t="s">
        <v>255</v>
      </c>
      <c r="F110" s="28" t="s">
        <v>402</v>
      </c>
      <c r="G110" s="52" t="s">
        <v>65</v>
      </c>
      <c r="H110" s="53">
        <v>28</v>
      </c>
      <c r="I110" s="53">
        <v>8</v>
      </c>
      <c r="J110" s="53">
        <v>20</v>
      </c>
      <c r="K110" s="53">
        <v>2638747</v>
      </c>
      <c r="L110" s="53">
        <v>42050741</v>
      </c>
      <c r="M110" s="53">
        <v>39411994</v>
      </c>
      <c r="N110" s="54">
        <f t="shared" si="5"/>
        <v>6.2751498243514905E-2</v>
      </c>
      <c r="O110" s="53">
        <v>2329200</v>
      </c>
      <c r="P110" s="53">
        <v>333322</v>
      </c>
      <c r="Q110" s="54">
        <f t="shared" si="6"/>
        <v>0.1044306255386865</v>
      </c>
      <c r="R110" s="53">
        <v>4922717</v>
      </c>
      <c r="S110" s="53">
        <v>31683371</v>
      </c>
      <c r="T110" s="53">
        <v>26760654</v>
      </c>
      <c r="U110" s="54">
        <f t="shared" si="7"/>
        <v>0.15537226136701174</v>
      </c>
      <c r="V110" s="53">
        <v>1637899</v>
      </c>
      <c r="W110" s="53">
        <v>235015</v>
      </c>
      <c r="X110" s="54">
        <f t="shared" si="4"/>
        <v>0.18983673191327941</v>
      </c>
    </row>
    <row r="111" spans="1:24" s="1" customFormat="1" x14ac:dyDescent="0.2">
      <c r="A111">
        <v>135</v>
      </c>
      <c r="B111" t="s">
        <v>322</v>
      </c>
      <c r="C111" t="s">
        <v>323</v>
      </c>
      <c r="D111" t="s">
        <v>324</v>
      </c>
      <c r="E111" t="s">
        <v>275</v>
      </c>
      <c r="F111" s="28" t="s">
        <v>404</v>
      </c>
      <c r="G111" s="52" t="s">
        <v>72</v>
      </c>
      <c r="H111" s="53">
        <v>93</v>
      </c>
      <c r="I111" s="53">
        <v>18</v>
      </c>
      <c r="J111" s="53">
        <v>89</v>
      </c>
      <c r="K111" s="53"/>
      <c r="L111" s="53"/>
      <c r="M111" s="53"/>
      <c r="N111" s="54" t="str">
        <f t="shared" si="5"/>
        <v/>
      </c>
      <c r="O111" s="53"/>
      <c r="P111" s="53"/>
      <c r="Q111" s="54" t="str">
        <f t="shared" si="6"/>
        <v/>
      </c>
      <c r="R111" s="53">
        <v>11620530</v>
      </c>
      <c r="S111" s="53">
        <v>222221339</v>
      </c>
      <c r="T111" s="53">
        <v>210600809</v>
      </c>
      <c r="U111" s="54">
        <f t="shared" si="7"/>
        <v>5.2292592836910227E-2</v>
      </c>
      <c r="V111" s="53">
        <v>184877</v>
      </c>
      <c r="W111" s="53">
        <v>6979</v>
      </c>
      <c r="X111" s="54">
        <f t="shared" si="4"/>
        <v>5.3049002910961804E-2</v>
      </c>
    </row>
    <row r="112" spans="1:24" s="1" customFormat="1" x14ac:dyDescent="0.2">
      <c r="A112">
        <v>99</v>
      </c>
      <c r="B112" t="s">
        <v>325</v>
      </c>
      <c r="C112" t="s">
        <v>94</v>
      </c>
      <c r="D112" t="s">
        <v>326</v>
      </c>
      <c r="E112" t="s">
        <v>327</v>
      </c>
      <c r="F112" s="28" t="s">
        <v>404</v>
      </c>
      <c r="G112" s="52" t="s">
        <v>65</v>
      </c>
      <c r="H112" s="53">
        <v>25</v>
      </c>
      <c r="I112" s="53">
        <v>2</v>
      </c>
      <c r="J112" s="53">
        <v>21</v>
      </c>
      <c r="K112" s="53">
        <v>-247512</v>
      </c>
      <c r="L112" s="53">
        <v>17464800</v>
      </c>
      <c r="M112" s="53">
        <v>17712312</v>
      </c>
      <c r="N112" s="54">
        <f t="shared" si="5"/>
        <v>-1.417204892125876E-2</v>
      </c>
      <c r="O112" s="53">
        <v>750782</v>
      </c>
      <c r="P112" s="53"/>
      <c r="Q112" s="54">
        <f t="shared" si="6"/>
        <v>2.7628543518400894E-2</v>
      </c>
      <c r="R112" s="53">
        <v>310941</v>
      </c>
      <c r="S112" s="53">
        <v>14987723</v>
      </c>
      <c r="T112" s="53">
        <v>14676782</v>
      </c>
      <c r="U112" s="54">
        <f t="shared" si="7"/>
        <v>2.0746380220664606E-2</v>
      </c>
      <c r="V112" s="53">
        <v>750782</v>
      </c>
      <c r="W112" s="53"/>
      <c r="X112" s="54">
        <f t="shared" si="4"/>
        <v>6.7460219379159581E-2</v>
      </c>
    </row>
    <row r="113" spans="1:24" s="1" customFormat="1" x14ac:dyDescent="0.2">
      <c r="A113">
        <v>129</v>
      </c>
      <c r="B113" t="s">
        <v>328</v>
      </c>
      <c r="C113" t="s">
        <v>67</v>
      </c>
      <c r="D113" t="s">
        <v>329</v>
      </c>
      <c r="E113" t="s">
        <v>278</v>
      </c>
      <c r="F113" s="28" t="s">
        <v>404</v>
      </c>
      <c r="G113" s="52" t="s">
        <v>65</v>
      </c>
      <c r="H113" s="53">
        <v>16</v>
      </c>
      <c r="I113" s="53">
        <v>4</v>
      </c>
      <c r="J113" s="53">
        <v>16</v>
      </c>
      <c r="K113" s="53">
        <v>9772</v>
      </c>
      <c r="L113" s="53">
        <v>20701446</v>
      </c>
      <c r="M113" s="53">
        <v>20691674</v>
      </c>
      <c r="N113" s="54">
        <f t="shared" si="5"/>
        <v>4.720443199958109E-4</v>
      </c>
      <c r="O113" s="53">
        <v>717605</v>
      </c>
      <c r="P113" s="53">
        <v>3569</v>
      </c>
      <c r="Q113" s="54">
        <f t="shared" si="6"/>
        <v>3.3792720321736011E-2</v>
      </c>
      <c r="R113" s="53">
        <v>-89120</v>
      </c>
      <c r="S113" s="53">
        <v>16863927</v>
      </c>
      <c r="T113" s="53">
        <v>16953047</v>
      </c>
      <c r="U113" s="54">
        <f t="shared" si="7"/>
        <v>-5.284652856953188E-3</v>
      </c>
      <c r="V113" s="53">
        <v>717605</v>
      </c>
      <c r="W113" s="53">
        <v>3569</v>
      </c>
      <c r="X113" s="54">
        <f t="shared" si="4"/>
        <v>3.554388775676659E-2</v>
      </c>
    </row>
    <row r="114" spans="1:24" s="1" customFormat="1" x14ac:dyDescent="0.2">
      <c r="A114">
        <v>161</v>
      </c>
      <c r="B114" t="s">
        <v>330</v>
      </c>
      <c r="C114" t="s">
        <v>67</v>
      </c>
      <c r="D114" t="s">
        <v>331</v>
      </c>
      <c r="E114" t="s">
        <v>231</v>
      </c>
      <c r="F114" s="28" t="s">
        <v>404</v>
      </c>
      <c r="G114" s="52" t="s">
        <v>65</v>
      </c>
      <c r="H114" s="53">
        <v>37</v>
      </c>
      <c r="I114" s="53">
        <v>8</v>
      </c>
      <c r="J114" s="53">
        <v>37</v>
      </c>
      <c r="K114" s="53">
        <v>2670724</v>
      </c>
      <c r="L114" s="53">
        <v>142920076</v>
      </c>
      <c r="M114" s="53">
        <v>140249352</v>
      </c>
      <c r="N114" s="54">
        <f t="shared" si="5"/>
        <v>1.8686835850828962E-2</v>
      </c>
      <c r="O114" s="53">
        <v>4190821</v>
      </c>
      <c r="P114" s="53"/>
      <c r="Q114" s="54">
        <f t="shared" si="6"/>
        <v>4.6641990089965939E-2</v>
      </c>
      <c r="R114" s="53">
        <v>-575175</v>
      </c>
      <c r="S114" s="53">
        <v>95192764</v>
      </c>
      <c r="T114" s="53">
        <v>95767939</v>
      </c>
      <c r="U114" s="54">
        <f t="shared" si="7"/>
        <v>-6.0422134606785867E-3</v>
      </c>
      <c r="V114" s="53">
        <v>4190821</v>
      </c>
      <c r="W114" s="53">
        <v>15762</v>
      </c>
      <c r="X114" s="54">
        <f t="shared" si="4"/>
        <v>3.6222118572196808E-2</v>
      </c>
    </row>
    <row r="115" spans="1:24" s="1" customFormat="1" x14ac:dyDescent="0.2">
      <c r="A115">
        <v>132</v>
      </c>
      <c r="B115" t="s">
        <v>332</v>
      </c>
      <c r="C115" t="s">
        <v>108</v>
      </c>
      <c r="D115" t="s">
        <v>333</v>
      </c>
      <c r="E115" t="s">
        <v>255</v>
      </c>
      <c r="F115" s="28" t="s">
        <v>402</v>
      </c>
      <c r="G115" s="52" t="s">
        <v>72</v>
      </c>
      <c r="H115" s="53">
        <v>489</v>
      </c>
      <c r="I115" s="53">
        <v>50</v>
      </c>
      <c r="J115" s="53">
        <v>441</v>
      </c>
      <c r="K115" s="53">
        <v>29544398</v>
      </c>
      <c r="L115" s="53">
        <v>974369980</v>
      </c>
      <c r="M115" s="53">
        <v>944825582</v>
      </c>
      <c r="N115" s="54">
        <f t="shared" si="5"/>
        <v>3.0321539668124831E-2</v>
      </c>
      <c r="O115" s="53">
        <v>49444448</v>
      </c>
      <c r="P115" s="53"/>
      <c r="Q115" s="54">
        <f t="shared" si="6"/>
        <v>7.7151526526445871E-2</v>
      </c>
      <c r="R115" s="53">
        <v>4070952</v>
      </c>
      <c r="S115" s="53">
        <v>920536923</v>
      </c>
      <c r="T115" s="53">
        <v>916465971</v>
      </c>
      <c r="U115" s="54">
        <f t="shared" si="7"/>
        <v>4.4223668798997213E-3</v>
      </c>
      <c r="V115" s="53">
        <v>49444448</v>
      </c>
      <c r="W115" s="53">
        <v>25654</v>
      </c>
      <c r="X115" s="54">
        <f t="shared" si="4"/>
        <v>5.5145127111930897E-2</v>
      </c>
    </row>
    <row r="116" spans="1:24" s="1" customFormat="1" x14ac:dyDescent="0.2">
      <c r="A116">
        <v>74</v>
      </c>
      <c r="B116" t="s">
        <v>334</v>
      </c>
      <c r="C116" t="s">
        <v>212</v>
      </c>
      <c r="D116" t="s">
        <v>335</v>
      </c>
      <c r="E116" t="s">
        <v>336</v>
      </c>
      <c r="F116" s="28" t="s">
        <v>404</v>
      </c>
      <c r="G116" s="52" t="s">
        <v>72</v>
      </c>
      <c r="H116" s="53">
        <v>97</v>
      </c>
      <c r="I116" s="53">
        <v>15</v>
      </c>
      <c r="J116" s="53">
        <v>68</v>
      </c>
      <c r="K116" s="53">
        <v>9441679</v>
      </c>
      <c r="L116" s="53">
        <v>184647635</v>
      </c>
      <c r="M116" s="53">
        <v>175205956</v>
      </c>
      <c r="N116" s="54">
        <f t="shared" si="5"/>
        <v>5.113349542765603E-2</v>
      </c>
      <c r="O116" s="53">
        <v>1273104</v>
      </c>
      <c r="P116" s="53">
        <v>313720</v>
      </c>
      <c r="Q116" s="54">
        <f t="shared" si="6"/>
        <v>5.5943533012742595E-2</v>
      </c>
      <c r="R116" s="53">
        <v>10447402</v>
      </c>
      <c r="S116" s="53">
        <v>164828156</v>
      </c>
      <c r="T116" s="53">
        <v>154380754</v>
      </c>
      <c r="U116" s="54">
        <f t="shared" si="7"/>
        <v>6.3383600554264521E-2</v>
      </c>
      <c r="V116" s="53">
        <v>1273104</v>
      </c>
      <c r="W116" s="53">
        <v>313720</v>
      </c>
      <c r="X116" s="54">
        <f t="shared" si="4"/>
        <v>6.8673687363960997E-2</v>
      </c>
    </row>
    <row r="117" spans="1:24" s="1" customFormat="1" x14ac:dyDescent="0.2">
      <c r="A117">
        <v>171</v>
      </c>
      <c r="B117" t="s">
        <v>337</v>
      </c>
      <c r="C117" t="s">
        <v>69</v>
      </c>
      <c r="D117" t="s">
        <v>338</v>
      </c>
      <c r="E117" t="s">
        <v>237</v>
      </c>
      <c r="F117" s="28" t="s">
        <v>404</v>
      </c>
      <c r="G117" s="52" t="s">
        <v>65</v>
      </c>
      <c r="H117" s="53">
        <v>25</v>
      </c>
      <c r="I117" s="53">
        <v>6</v>
      </c>
      <c r="J117" s="53">
        <v>13</v>
      </c>
      <c r="K117" s="53">
        <v>1909671</v>
      </c>
      <c r="L117" s="53">
        <v>25957003</v>
      </c>
      <c r="M117" s="53">
        <v>24047332</v>
      </c>
      <c r="N117" s="54">
        <f t="shared" si="5"/>
        <v>7.3570550498453152E-2</v>
      </c>
      <c r="O117" s="53">
        <v>1415469</v>
      </c>
      <c r="P117" s="53"/>
      <c r="Q117" s="54">
        <f t="shared" si="6"/>
        <v>0.12147751945823526</v>
      </c>
      <c r="R117" s="53">
        <v>1909671</v>
      </c>
      <c r="S117" s="53">
        <v>25957003</v>
      </c>
      <c r="T117" s="53">
        <v>24047332</v>
      </c>
      <c r="U117" s="54">
        <f t="shared" si="7"/>
        <v>7.3570550498453152E-2</v>
      </c>
      <c r="V117" s="53">
        <v>1415469</v>
      </c>
      <c r="W117" s="53"/>
      <c r="X117" s="54">
        <f t="shared" si="4"/>
        <v>0.12147751945823526</v>
      </c>
    </row>
    <row r="118" spans="1:24" s="1" customFormat="1" x14ac:dyDescent="0.2">
      <c r="A118">
        <v>86</v>
      </c>
      <c r="B118" t="s">
        <v>339</v>
      </c>
      <c r="C118" t="s">
        <v>184</v>
      </c>
      <c r="D118" t="s">
        <v>340</v>
      </c>
      <c r="E118" t="s">
        <v>123</v>
      </c>
      <c r="F118" s="28" t="s">
        <v>404</v>
      </c>
      <c r="G118" s="52" t="s">
        <v>72</v>
      </c>
      <c r="H118" s="53">
        <v>426</v>
      </c>
      <c r="I118" s="53">
        <v>50</v>
      </c>
      <c r="J118" s="53">
        <v>356</v>
      </c>
      <c r="K118" s="53">
        <v>-26832610</v>
      </c>
      <c r="L118" s="53">
        <v>2049030793</v>
      </c>
      <c r="M118" s="53">
        <v>2075863403</v>
      </c>
      <c r="N118" s="54">
        <f t="shared" si="5"/>
        <v>-1.3095269281294787E-2</v>
      </c>
      <c r="O118" s="53">
        <v>90835905</v>
      </c>
      <c r="P118" s="53">
        <v>1797993</v>
      </c>
      <c r="Q118" s="54">
        <f t="shared" si="6"/>
        <v>2.9069708902026196E-2</v>
      </c>
      <c r="R118" s="53">
        <v>82638491</v>
      </c>
      <c r="S118" s="53">
        <v>768928105</v>
      </c>
      <c r="T118" s="53">
        <v>686289614</v>
      </c>
      <c r="U118" s="54">
        <f t="shared" si="7"/>
        <v>0.10747232473704417</v>
      </c>
      <c r="V118" s="53">
        <v>56668021</v>
      </c>
      <c r="W118" s="53"/>
      <c r="X118" s="54">
        <f t="shared" si="4"/>
        <v>0.16873445455096528</v>
      </c>
    </row>
    <row r="119" spans="1:24" s="1" customFormat="1" x14ac:dyDescent="0.2">
      <c r="A119">
        <v>49</v>
      </c>
      <c r="B119" t="s">
        <v>341</v>
      </c>
      <c r="C119" t="s">
        <v>67</v>
      </c>
      <c r="D119" t="s">
        <v>342</v>
      </c>
      <c r="E119" t="s">
        <v>249</v>
      </c>
      <c r="F119" s="28" t="s">
        <v>404</v>
      </c>
      <c r="G119" s="52" t="s">
        <v>72</v>
      </c>
      <c r="H119" s="53">
        <v>60</v>
      </c>
      <c r="I119" s="53">
        <v>0</v>
      </c>
      <c r="J119" s="53">
        <v>60</v>
      </c>
      <c r="K119" s="53"/>
      <c r="L119" s="53"/>
      <c r="M119" s="53"/>
      <c r="N119" s="54" t="str">
        <f t="shared" si="5"/>
        <v/>
      </c>
      <c r="O119" s="53"/>
      <c r="P119" s="53"/>
      <c r="Q119" s="54" t="str">
        <f t="shared" si="6"/>
        <v/>
      </c>
      <c r="R119" s="53">
        <v>-11159123</v>
      </c>
      <c r="S119" s="53">
        <v>293479546</v>
      </c>
      <c r="T119" s="53">
        <v>304638669</v>
      </c>
      <c r="U119" s="54">
        <f t="shared" si="7"/>
        <v>-3.8023511866820181E-2</v>
      </c>
      <c r="V119" s="53">
        <v>21448067</v>
      </c>
      <c r="W119" s="53"/>
      <c r="X119" s="54">
        <f t="shared" si="4"/>
        <v>3.2670822040619218E-2</v>
      </c>
    </row>
    <row r="120" spans="1:24" s="1" customFormat="1" x14ac:dyDescent="0.2">
      <c r="A120">
        <v>10</v>
      </c>
      <c r="B120" t="s">
        <v>343</v>
      </c>
      <c r="C120" t="s">
        <v>128</v>
      </c>
      <c r="D120" t="s">
        <v>342</v>
      </c>
      <c r="E120" t="s">
        <v>249</v>
      </c>
      <c r="F120" s="28" t="s">
        <v>404</v>
      </c>
      <c r="G120" s="52" t="s">
        <v>72</v>
      </c>
      <c r="H120" s="53">
        <v>254</v>
      </c>
      <c r="I120" s="53">
        <v>0</v>
      </c>
      <c r="J120" s="53">
        <v>24</v>
      </c>
      <c r="K120" s="53">
        <v>-9464551</v>
      </c>
      <c r="L120" s="53">
        <v>31264100</v>
      </c>
      <c r="M120" s="53">
        <v>40728651</v>
      </c>
      <c r="N120" s="54">
        <f t="shared" si="5"/>
        <v>-0.30272904065685563</v>
      </c>
      <c r="O120" s="53">
        <v>5163416</v>
      </c>
      <c r="P120" s="53"/>
      <c r="Q120" s="54">
        <f t="shared" si="6"/>
        <v>-0.11807379344778821</v>
      </c>
      <c r="R120" s="53">
        <v>-9464551</v>
      </c>
      <c r="S120" s="53">
        <v>31264100</v>
      </c>
      <c r="T120" s="53">
        <v>40728651</v>
      </c>
      <c r="U120" s="54">
        <f t="shared" si="7"/>
        <v>-0.30272904065685563</v>
      </c>
      <c r="V120" s="53">
        <v>5163416</v>
      </c>
      <c r="W120" s="53"/>
      <c r="X120" s="54">
        <f t="shared" si="4"/>
        <v>-0.11807379344778821</v>
      </c>
    </row>
    <row r="121" spans="1:24" s="1" customFormat="1" x14ac:dyDescent="0.2">
      <c r="A121">
        <v>151</v>
      </c>
      <c r="B121" t="s">
        <v>344</v>
      </c>
      <c r="C121" t="s">
        <v>212</v>
      </c>
      <c r="D121" t="s">
        <v>342</v>
      </c>
      <c r="E121" t="s">
        <v>249</v>
      </c>
      <c r="F121" s="28" t="s">
        <v>404</v>
      </c>
      <c r="G121" s="52" t="s">
        <v>72</v>
      </c>
      <c r="H121" s="53">
        <v>554</v>
      </c>
      <c r="I121" s="53">
        <v>26</v>
      </c>
      <c r="J121" s="53">
        <v>542</v>
      </c>
      <c r="K121" s="53">
        <v>42898714</v>
      </c>
      <c r="L121" s="53">
        <v>1036689918</v>
      </c>
      <c r="M121" s="53">
        <v>993791204</v>
      </c>
      <c r="N121" s="54">
        <f t="shared" si="5"/>
        <v>4.1380468021489911E-2</v>
      </c>
      <c r="O121" s="53">
        <v>38355599</v>
      </c>
      <c r="P121" s="53">
        <v>413307</v>
      </c>
      <c r="Q121" s="54">
        <f t="shared" si="6"/>
        <v>7.5197751836213647E-2</v>
      </c>
      <c r="R121" s="53">
        <v>43824503</v>
      </c>
      <c r="S121" s="53">
        <v>1035470395</v>
      </c>
      <c r="T121" s="53">
        <v>991645892</v>
      </c>
      <c r="U121" s="54">
        <f t="shared" si="7"/>
        <v>4.2323279556437728E-2</v>
      </c>
      <c r="V121" s="53">
        <v>38355599</v>
      </c>
      <c r="W121" s="53">
        <v>413307</v>
      </c>
      <c r="X121" s="54">
        <f t="shared" si="4"/>
        <v>7.6145293052013785E-2</v>
      </c>
    </row>
    <row r="122" spans="1:24" s="1" customFormat="1" x14ac:dyDescent="0.2">
      <c r="A122">
        <v>163</v>
      </c>
      <c r="B122" s="1" t="s">
        <v>399</v>
      </c>
      <c r="C122" t="s">
        <v>125</v>
      </c>
      <c r="D122" t="s">
        <v>342</v>
      </c>
      <c r="E122" t="s">
        <v>249</v>
      </c>
      <c r="F122" s="28" t="s">
        <v>404</v>
      </c>
      <c r="G122" s="52" t="s">
        <v>72</v>
      </c>
      <c r="H122" s="53">
        <v>603</v>
      </c>
      <c r="I122" s="53">
        <v>40</v>
      </c>
      <c r="J122" s="53">
        <v>467</v>
      </c>
      <c r="K122" s="53"/>
      <c r="L122" s="53"/>
      <c r="M122" s="53"/>
      <c r="N122" s="54" t="str">
        <f t="shared" si="5"/>
        <v/>
      </c>
      <c r="O122" s="53"/>
      <c r="P122" s="53"/>
      <c r="Q122" s="54" t="str">
        <f t="shared" si="6"/>
        <v/>
      </c>
      <c r="R122" s="53">
        <v>-34345456</v>
      </c>
      <c r="S122" s="53">
        <v>893121477</v>
      </c>
      <c r="T122" s="53">
        <v>927466933</v>
      </c>
      <c r="U122" s="54">
        <f t="shared" si="7"/>
        <v>-3.8455525798535915E-2</v>
      </c>
      <c r="V122" s="53">
        <v>606600</v>
      </c>
      <c r="W122" s="53">
        <v>696298</v>
      </c>
      <c r="X122" s="54">
        <f t="shared" si="4"/>
        <v>-3.8529788742443193E-2</v>
      </c>
    </row>
    <row r="123" spans="1:24" s="1" customFormat="1" x14ac:dyDescent="0.2">
      <c r="A123">
        <v>22</v>
      </c>
      <c r="B123" t="s">
        <v>345</v>
      </c>
      <c r="C123" t="s">
        <v>67</v>
      </c>
      <c r="D123" t="s">
        <v>346</v>
      </c>
      <c r="E123" t="s">
        <v>347</v>
      </c>
      <c r="F123" s="28" t="s">
        <v>404</v>
      </c>
      <c r="G123" s="52" t="s">
        <v>65</v>
      </c>
      <c r="H123" s="53">
        <v>25</v>
      </c>
      <c r="I123" s="53">
        <v>0</v>
      </c>
      <c r="J123" s="53">
        <v>25</v>
      </c>
      <c r="K123" s="53">
        <v>-3890761</v>
      </c>
      <c r="L123" s="53">
        <v>61033974</v>
      </c>
      <c r="M123" s="53">
        <v>64924735</v>
      </c>
      <c r="N123" s="54">
        <f t="shared" si="5"/>
        <v>-6.3747463011338573E-2</v>
      </c>
      <c r="O123" s="53">
        <v>429751</v>
      </c>
      <c r="P123" s="53">
        <v>935479</v>
      </c>
      <c r="Q123" s="54">
        <f t="shared" si="6"/>
        <v>-7.1529816977412286E-2</v>
      </c>
      <c r="R123" s="53">
        <v>-3902915</v>
      </c>
      <c r="S123" s="53">
        <v>61021820</v>
      </c>
      <c r="T123" s="53">
        <v>64924735</v>
      </c>
      <c r="U123" s="54">
        <f t="shared" si="7"/>
        <v>-6.3959334546232802E-2</v>
      </c>
      <c r="V123" s="53">
        <v>429714</v>
      </c>
      <c r="W123" s="53">
        <v>935479</v>
      </c>
      <c r="X123" s="54">
        <f t="shared" si="4"/>
        <v>-7.1742391329075686E-2</v>
      </c>
    </row>
    <row r="124" spans="1:24" s="1" customFormat="1" x14ac:dyDescent="0.2">
      <c r="A124">
        <v>260</v>
      </c>
      <c r="B124" t="s">
        <v>348</v>
      </c>
      <c r="C124" t="s">
        <v>94</v>
      </c>
      <c r="D124" t="s">
        <v>349</v>
      </c>
      <c r="E124" t="s">
        <v>350</v>
      </c>
      <c r="F124" s="28" t="s">
        <v>404</v>
      </c>
      <c r="G124" s="52" t="s">
        <v>72</v>
      </c>
      <c r="H124" s="53">
        <v>16</v>
      </c>
      <c r="I124" s="53">
        <v>0</v>
      </c>
      <c r="J124" s="53">
        <v>16</v>
      </c>
      <c r="K124" s="53">
        <v>-39114</v>
      </c>
      <c r="L124" s="53">
        <v>15846890</v>
      </c>
      <c r="M124" s="53">
        <v>15886004</v>
      </c>
      <c r="N124" s="54">
        <f t="shared" si="5"/>
        <v>-2.4682445577649619E-3</v>
      </c>
      <c r="O124" s="53"/>
      <c r="P124" s="53">
        <v>1432695</v>
      </c>
      <c r="Q124" s="54">
        <f t="shared" si="6"/>
        <v>-9.2876835770299412E-2</v>
      </c>
      <c r="R124" s="53">
        <v>2396964</v>
      </c>
      <c r="S124" s="53">
        <v>12365094</v>
      </c>
      <c r="T124" s="53">
        <v>9968130</v>
      </c>
      <c r="U124" s="54">
        <f t="shared" si="7"/>
        <v>0.1938492339807526</v>
      </c>
      <c r="V124" s="53"/>
      <c r="W124" s="53">
        <v>1432695</v>
      </c>
      <c r="X124" s="54">
        <f t="shared" si="4"/>
        <v>7.7983151604023387E-2</v>
      </c>
    </row>
    <row r="125" spans="1:24" s="1" customFormat="1" x14ac:dyDescent="0.2">
      <c r="A125">
        <v>106</v>
      </c>
      <c r="B125" t="s">
        <v>351</v>
      </c>
      <c r="C125" t="s">
        <v>94</v>
      </c>
      <c r="D125" t="s">
        <v>349</v>
      </c>
      <c r="E125" t="s">
        <v>350</v>
      </c>
      <c r="F125" s="28" t="s">
        <v>404</v>
      </c>
      <c r="G125" s="52" t="s">
        <v>65</v>
      </c>
      <c r="H125" s="53">
        <v>26</v>
      </c>
      <c r="I125" s="53">
        <v>10</v>
      </c>
      <c r="J125" s="53">
        <v>26</v>
      </c>
      <c r="K125" s="53">
        <v>14581788</v>
      </c>
      <c r="L125" s="53">
        <v>85452425</v>
      </c>
      <c r="M125" s="53">
        <v>70870637</v>
      </c>
      <c r="N125" s="54">
        <f t="shared" si="5"/>
        <v>0.17064217896683448</v>
      </c>
      <c r="O125" s="53">
        <v>436845</v>
      </c>
      <c r="P125" s="53"/>
      <c r="Q125" s="54">
        <f t="shared" si="6"/>
        <v>0.17486041038653605</v>
      </c>
      <c r="R125" s="53">
        <v>13102972</v>
      </c>
      <c r="S125" s="53">
        <v>83969404</v>
      </c>
      <c r="T125" s="53">
        <v>70866432</v>
      </c>
      <c r="U125" s="54">
        <f t="shared" si="7"/>
        <v>0.15604459929238035</v>
      </c>
      <c r="V125" s="53">
        <v>436845</v>
      </c>
      <c r="W125" s="53"/>
      <c r="X125" s="54">
        <f t="shared" si="4"/>
        <v>0.16041249505116617</v>
      </c>
    </row>
    <row r="126" spans="1:24" s="1" customFormat="1" x14ac:dyDescent="0.2">
      <c r="A126">
        <v>156</v>
      </c>
      <c r="B126" t="s">
        <v>352</v>
      </c>
      <c r="C126" t="s">
        <v>94</v>
      </c>
      <c r="D126" t="s">
        <v>353</v>
      </c>
      <c r="E126" t="s">
        <v>252</v>
      </c>
      <c r="F126" s="28" t="s">
        <v>404</v>
      </c>
      <c r="G126" s="52" t="s">
        <v>65</v>
      </c>
      <c r="H126" s="53">
        <v>25</v>
      </c>
      <c r="I126" s="53">
        <v>0</v>
      </c>
      <c r="J126" s="53">
        <v>25</v>
      </c>
      <c r="K126" s="53">
        <v>834347</v>
      </c>
      <c r="L126" s="53">
        <v>13667863</v>
      </c>
      <c r="M126" s="53">
        <v>12833516</v>
      </c>
      <c r="N126" s="54">
        <f t="shared" si="5"/>
        <v>6.1044436866246027E-2</v>
      </c>
      <c r="O126" s="53">
        <v>343380</v>
      </c>
      <c r="P126" s="53"/>
      <c r="Q126" s="54">
        <f t="shared" si="6"/>
        <v>8.405585428787439E-2</v>
      </c>
      <c r="R126" s="53">
        <v>1851791</v>
      </c>
      <c r="S126" s="53">
        <v>11366655</v>
      </c>
      <c r="T126" s="53">
        <v>9514864</v>
      </c>
      <c r="U126" s="54">
        <f t="shared" si="7"/>
        <v>0.16291433143699707</v>
      </c>
      <c r="V126" s="53">
        <v>343380</v>
      </c>
      <c r="W126" s="53"/>
      <c r="X126" s="54">
        <f t="shared" si="4"/>
        <v>0.18746066941729891</v>
      </c>
    </row>
    <row r="127" spans="1:24" s="1" customFormat="1" x14ac:dyDescent="0.2">
      <c r="A127">
        <v>72</v>
      </c>
      <c r="B127" t="s">
        <v>354</v>
      </c>
      <c r="C127" t="s">
        <v>163</v>
      </c>
      <c r="D127" t="s">
        <v>355</v>
      </c>
      <c r="E127" t="s">
        <v>356</v>
      </c>
      <c r="F127" s="28" t="s">
        <v>404</v>
      </c>
      <c r="G127" s="52" t="s">
        <v>65</v>
      </c>
      <c r="H127" s="53">
        <v>25</v>
      </c>
      <c r="I127" s="53">
        <v>1</v>
      </c>
      <c r="J127" s="53">
        <v>16</v>
      </c>
      <c r="K127" s="53">
        <v>1048337</v>
      </c>
      <c r="L127" s="53">
        <v>23239337</v>
      </c>
      <c r="M127" s="53">
        <v>22191000</v>
      </c>
      <c r="N127" s="54">
        <f t="shared" si="5"/>
        <v>4.5110452161350387E-2</v>
      </c>
      <c r="O127" s="53">
        <v>1875000</v>
      </c>
      <c r="P127" s="53"/>
      <c r="Q127" s="54">
        <f t="shared" si="6"/>
        <v>0.11640112179748166</v>
      </c>
      <c r="R127" s="53">
        <v>1048337</v>
      </c>
      <c r="S127" s="53">
        <v>23239337</v>
      </c>
      <c r="T127" s="53">
        <v>22191000</v>
      </c>
      <c r="U127" s="54">
        <f t="shared" si="7"/>
        <v>4.5110452161350387E-2</v>
      </c>
      <c r="V127" s="53">
        <v>1875000</v>
      </c>
      <c r="W127" s="53"/>
      <c r="X127" s="54">
        <f t="shared" si="4"/>
        <v>0.11640112179748166</v>
      </c>
    </row>
    <row r="128" spans="1:24" s="1" customFormat="1" x14ac:dyDescent="0.2">
      <c r="A128">
        <v>1</v>
      </c>
      <c r="B128" t="s">
        <v>357</v>
      </c>
      <c r="C128" t="s">
        <v>201</v>
      </c>
      <c r="D128" t="s">
        <v>358</v>
      </c>
      <c r="E128" t="s">
        <v>208</v>
      </c>
      <c r="F128" s="28" t="s">
        <v>402</v>
      </c>
      <c r="G128" s="52" t="s">
        <v>65</v>
      </c>
      <c r="H128" s="53">
        <v>20</v>
      </c>
      <c r="I128" s="53">
        <v>1</v>
      </c>
      <c r="J128" s="53">
        <v>20</v>
      </c>
      <c r="K128" s="53">
        <v>378473</v>
      </c>
      <c r="L128" s="53">
        <v>13108376</v>
      </c>
      <c r="M128" s="53">
        <v>12729903</v>
      </c>
      <c r="N128" s="54">
        <f t="shared" si="5"/>
        <v>2.8872607865383173E-2</v>
      </c>
      <c r="O128" s="53">
        <v>456084</v>
      </c>
      <c r="P128" s="53"/>
      <c r="Q128" s="54">
        <f t="shared" si="6"/>
        <v>6.1525265288850425E-2</v>
      </c>
      <c r="R128" s="53">
        <v>414467</v>
      </c>
      <c r="S128" s="53">
        <v>7863363</v>
      </c>
      <c r="T128" s="53">
        <v>7448896</v>
      </c>
      <c r="U128" s="54">
        <f t="shared" si="7"/>
        <v>5.2708618437175038E-2</v>
      </c>
      <c r="V128" s="53">
        <v>456084</v>
      </c>
      <c r="W128" s="53"/>
      <c r="X128" s="54">
        <f t="shared" si="4"/>
        <v>0.10464048872479144</v>
      </c>
    </row>
    <row r="129" spans="1:24" s="1" customFormat="1" x14ac:dyDescent="0.2">
      <c r="A129">
        <v>167</v>
      </c>
      <c r="B129" t="s">
        <v>359</v>
      </c>
      <c r="C129" t="s">
        <v>62</v>
      </c>
      <c r="D129" t="s">
        <v>360</v>
      </c>
      <c r="E129" t="s">
        <v>92</v>
      </c>
      <c r="F129" s="28" t="s">
        <v>402</v>
      </c>
      <c r="G129" s="52" t="s">
        <v>72</v>
      </c>
      <c r="H129" s="53">
        <v>83</v>
      </c>
      <c r="I129" s="53">
        <v>6</v>
      </c>
      <c r="J129" s="53">
        <v>49</v>
      </c>
      <c r="K129" s="53">
        <v>-4296654</v>
      </c>
      <c r="L129" s="53">
        <v>134341932</v>
      </c>
      <c r="M129" s="53">
        <v>138638586</v>
      </c>
      <c r="N129" s="54">
        <f t="shared" si="5"/>
        <v>-3.1982970142189114E-2</v>
      </c>
      <c r="O129" s="53">
        <v>873857</v>
      </c>
      <c r="P129" s="53">
        <v>34052</v>
      </c>
      <c r="Q129" s="54">
        <f t="shared" si="6"/>
        <v>-2.5565424168031148E-2</v>
      </c>
      <c r="R129" s="53">
        <v>-8211486</v>
      </c>
      <c r="S129" s="53">
        <v>117438305</v>
      </c>
      <c r="T129" s="53">
        <v>125649791</v>
      </c>
      <c r="U129" s="54">
        <f t="shared" si="7"/>
        <v>-6.9921700589939545E-2</v>
      </c>
      <c r="V129" s="53">
        <v>873857</v>
      </c>
      <c r="W129" s="53">
        <v>34052</v>
      </c>
      <c r="X129" s="54">
        <f t="shared" si="4"/>
        <v>-6.2307043294500868E-2</v>
      </c>
    </row>
    <row r="130" spans="1:24" s="1" customFormat="1" x14ac:dyDescent="0.2">
      <c r="A130">
        <v>133</v>
      </c>
      <c r="B130" t="s">
        <v>361</v>
      </c>
      <c r="C130" t="s">
        <v>409</v>
      </c>
      <c r="D130" t="s">
        <v>362</v>
      </c>
      <c r="E130" t="s">
        <v>362</v>
      </c>
      <c r="F130" s="28" t="s">
        <v>403</v>
      </c>
      <c r="G130" s="52" t="s">
        <v>65</v>
      </c>
      <c r="H130" s="53">
        <v>25</v>
      </c>
      <c r="I130" s="53">
        <v>0</v>
      </c>
      <c r="J130" s="53">
        <v>14</v>
      </c>
      <c r="K130" s="53">
        <v>1115619</v>
      </c>
      <c r="L130" s="53">
        <v>47588439</v>
      </c>
      <c r="M130" s="53">
        <v>46472820</v>
      </c>
      <c r="N130" s="54">
        <f t="shared" si="5"/>
        <v>2.3443067758536901E-2</v>
      </c>
      <c r="O130" s="53">
        <v>51929</v>
      </c>
      <c r="P130" s="53"/>
      <c r="Q130" s="54">
        <f t="shared" si="6"/>
        <v>2.4507535290239572E-2</v>
      </c>
      <c r="R130" s="53">
        <v>3475351</v>
      </c>
      <c r="S130" s="53">
        <v>31359040</v>
      </c>
      <c r="T130" s="53">
        <v>27883689</v>
      </c>
      <c r="U130" s="54">
        <f t="shared" si="7"/>
        <v>0.11082453416941335</v>
      </c>
      <c r="V130" s="53">
        <v>51929</v>
      </c>
      <c r="W130" s="53"/>
      <c r="X130" s="54">
        <f t="shared" si="4"/>
        <v>0.11229452997772849</v>
      </c>
    </row>
    <row r="131" spans="1:24" s="1" customFormat="1" x14ac:dyDescent="0.2">
      <c r="A131">
        <v>168</v>
      </c>
      <c r="B131" t="s">
        <v>87</v>
      </c>
      <c r="C131" t="s">
        <v>87</v>
      </c>
      <c r="D131" t="s">
        <v>363</v>
      </c>
      <c r="E131" t="s">
        <v>364</v>
      </c>
      <c r="F131" s="28" t="s">
        <v>404</v>
      </c>
      <c r="G131" s="52" t="s">
        <v>72</v>
      </c>
      <c r="H131" s="53">
        <v>129</v>
      </c>
      <c r="I131" s="53">
        <v>20</v>
      </c>
      <c r="J131" s="53">
        <v>116</v>
      </c>
      <c r="K131" s="53">
        <v>-5994424</v>
      </c>
      <c r="L131" s="53">
        <v>335088384</v>
      </c>
      <c r="M131" s="53">
        <v>341082808</v>
      </c>
      <c r="N131" s="54">
        <f t="shared" si="5"/>
        <v>-1.7889083257508563E-2</v>
      </c>
      <c r="O131" s="53">
        <v>5273597</v>
      </c>
      <c r="P131" s="53">
        <v>2048984</v>
      </c>
      <c r="Q131" s="54">
        <f t="shared" si="6"/>
        <v>-8.1378389908948138E-3</v>
      </c>
      <c r="R131" s="53">
        <v>-20084632</v>
      </c>
      <c r="S131" s="53">
        <v>277544799</v>
      </c>
      <c r="T131" s="53">
        <v>297629431</v>
      </c>
      <c r="U131" s="54">
        <f t="shared" si="7"/>
        <v>-7.2365369743426541E-2</v>
      </c>
      <c r="V131" s="53">
        <v>5273597</v>
      </c>
      <c r="W131" s="53">
        <v>2048984</v>
      </c>
      <c r="X131" s="54">
        <f t="shared" si="4"/>
        <v>-5.9614293972588689E-2</v>
      </c>
    </row>
    <row r="132" spans="1:24" s="1" customFormat="1" x14ac:dyDescent="0.2">
      <c r="A132">
        <v>157</v>
      </c>
      <c r="B132" t="s">
        <v>410</v>
      </c>
      <c r="C132" t="s">
        <v>410</v>
      </c>
      <c r="D132" t="s">
        <v>365</v>
      </c>
      <c r="E132" t="s">
        <v>365</v>
      </c>
      <c r="F132" s="28" t="s">
        <v>404</v>
      </c>
      <c r="G132" s="52" t="s">
        <v>65</v>
      </c>
      <c r="H132" s="53">
        <v>49</v>
      </c>
      <c r="I132" s="53">
        <v>6</v>
      </c>
      <c r="J132" s="53">
        <v>18</v>
      </c>
      <c r="K132" s="53">
        <v>-3163703</v>
      </c>
      <c r="L132" s="53">
        <v>87273576</v>
      </c>
      <c r="M132" s="53">
        <v>90437279</v>
      </c>
      <c r="N132" s="54">
        <f t="shared" si="5"/>
        <v>-3.6250411006419632E-2</v>
      </c>
      <c r="O132" s="53">
        <v>1834929</v>
      </c>
      <c r="P132" s="53"/>
      <c r="Q132" s="54">
        <f t="shared" si="6"/>
        <v>-1.4911865034656344E-2</v>
      </c>
      <c r="R132" s="53">
        <v>11452376</v>
      </c>
      <c r="S132" s="53">
        <v>73157398</v>
      </c>
      <c r="T132" s="53">
        <v>61705022</v>
      </c>
      <c r="U132" s="54">
        <f t="shared" si="7"/>
        <v>0.15654433198950024</v>
      </c>
      <c r="V132" s="53">
        <v>1693431</v>
      </c>
      <c r="W132" s="53">
        <v>-33135</v>
      </c>
      <c r="X132" s="54">
        <f t="shared" si="4"/>
        <v>0.17606941935138753</v>
      </c>
    </row>
    <row r="133" spans="1:24" s="1" customFormat="1" x14ac:dyDescent="0.2">
      <c r="A133">
        <v>169</v>
      </c>
      <c r="B133" t="s">
        <v>366</v>
      </c>
      <c r="C133" t="s">
        <v>67</v>
      </c>
      <c r="D133" t="s">
        <v>367</v>
      </c>
      <c r="E133" t="s">
        <v>251</v>
      </c>
      <c r="F133" s="28" t="s">
        <v>404</v>
      </c>
      <c r="G133" s="52" t="s">
        <v>65</v>
      </c>
      <c r="H133" s="53">
        <v>12</v>
      </c>
      <c r="I133" s="53">
        <v>0</v>
      </c>
      <c r="J133" s="53">
        <v>12</v>
      </c>
      <c r="K133" s="53">
        <v>-699639</v>
      </c>
      <c r="L133" s="53">
        <v>15657857</v>
      </c>
      <c r="M133" s="53">
        <v>16357496</v>
      </c>
      <c r="N133" s="54">
        <f t="shared" si="5"/>
        <v>-4.4682934580383513E-2</v>
      </c>
      <c r="O133" s="53">
        <v>211857</v>
      </c>
      <c r="P133" s="53"/>
      <c r="Q133" s="54">
        <f t="shared" si="6"/>
        <v>-3.0736659778493804E-2</v>
      </c>
      <c r="R133" s="53">
        <v>-271395</v>
      </c>
      <c r="S133" s="53">
        <v>14912677</v>
      </c>
      <c r="T133" s="53">
        <v>15184072</v>
      </c>
      <c r="U133" s="54">
        <f t="shared" si="7"/>
        <v>-1.8198945769428251E-2</v>
      </c>
      <c r="V133" s="53">
        <v>211857</v>
      </c>
      <c r="W133" s="53"/>
      <c r="X133" s="54">
        <f t="shared" si="4"/>
        <v>-3.9365179780084464E-3</v>
      </c>
    </row>
    <row r="134" spans="1:24" s="1" customFormat="1" x14ac:dyDescent="0.2">
      <c r="A134">
        <v>170</v>
      </c>
      <c r="B134" t="s">
        <v>368</v>
      </c>
      <c r="C134" t="s">
        <v>69</v>
      </c>
      <c r="D134" t="s">
        <v>369</v>
      </c>
      <c r="E134" t="s">
        <v>369</v>
      </c>
      <c r="F134" s="28" t="s">
        <v>404</v>
      </c>
      <c r="G134" s="52" t="s">
        <v>65</v>
      </c>
      <c r="H134" s="53">
        <v>35</v>
      </c>
      <c r="I134" s="53">
        <v>0</v>
      </c>
      <c r="J134" s="53">
        <v>12</v>
      </c>
      <c r="K134" s="53">
        <v>3485280</v>
      </c>
      <c r="L134" s="53">
        <v>28393669</v>
      </c>
      <c r="M134" s="53">
        <v>24908389</v>
      </c>
      <c r="N134" s="54">
        <f t="shared" si="5"/>
        <v>0.12274849016518435</v>
      </c>
      <c r="O134" s="53">
        <v>1564</v>
      </c>
      <c r="P134" s="53"/>
      <c r="Q134" s="54">
        <f t="shared" si="6"/>
        <v>0.12279680888690013</v>
      </c>
      <c r="R134" s="53">
        <v>3484280</v>
      </c>
      <c r="S134" s="53">
        <v>28392669</v>
      </c>
      <c r="T134" s="53">
        <v>24908389</v>
      </c>
      <c r="U134" s="54">
        <f t="shared" si="7"/>
        <v>0.12271759305192477</v>
      </c>
      <c r="V134" s="53">
        <v>1564</v>
      </c>
      <c r="W134" s="53"/>
      <c r="X134" s="54">
        <f t="shared" si="4"/>
        <v>0.12276591517721222</v>
      </c>
    </row>
    <row r="135" spans="1:24" s="1" customFormat="1" x14ac:dyDescent="0.2">
      <c r="A135">
        <v>35</v>
      </c>
      <c r="B135" t="s">
        <v>370</v>
      </c>
      <c r="C135" t="s">
        <v>94</v>
      </c>
      <c r="D135" t="s">
        <v>371</v>
      </c>
      <c r="E135" t="s">
        <v>372</v>
      </c>
      <c r="F135" s="28" t="s">
        <v>404</v>
      </c>
      <c r="G135" s="52" t="s">
        <v>65</v>
      </c>
      <c r="H135" s="53">
        <v>8</v>
      </c>
      <c r="I135" s="53">
        <v>0</v>
      </c>
      <c r="J135" s="53">
        <v>8</v>
      </c>
      <c r="K135" s="53">
        <v>424369</v>
      </c>
      <c r="L135" s="53">
        <v>10476968</v>
      </c>
      <c r="M135" s="53">
        <v>10052599</v>
      </c>
      <c r="N135" s="54">
        <f t="shared" si="5"/>
        <v>4.0504943796716757E-2</v>
      </c>
      <c r="O135" s="53">
        <v>99186</v>
      </c>
      <c r="P135" s="53"/>
      <c r="Q135" s="54">
        <f t="shared" si="6"/>
        <v>4.9503344977767913E-2</v>
      </c>
      <c r="R135" s="53">
        <v>1038188</v>
      </c>
      <c r="S135" s="53">
        <v>7272906</v>
      </c>
      <c r="T135" s="53">
        <v>6234718</v>
      </c>
      <c r="U135" s="54">
        <f t="shared" si="7"/>
        <v>0.14274734198407074</v>
      </c>
      <c r="V135" s="53">
        <v>109</v>
      </c>
      <c r="W135" s="53"/>
      <c r="X135" s="54">
        <f t="shared" si="4"/>
        <v>0.14276018955000092</v>
      </c>
    </row>
    <row r="136" spans="1:24" s="1" customFormat="1" x14ac:dyDescent="0.2">
      <c r="A136">
        <v>174</v>
      </c>
      <c r="B136" t="s">
        <v>373</v>
      </c>
      <c r="C136" t="s">
        <v>94</v>
      </c>
      <c r="D136" t="s">
        <v>374</v>
      </c>
      <c r="E136" t="s">
        <v>375</v>
      </c>
      <c r="F136" s="28" t="s">
        <v>404</v>
      </c>
      <c r="G136" s="52" t="s">
        <v>65</v>
      </c>
      <c r="H136" s="53">
        <v>25</v>
      </c>
      <c r="I136" s="53">
        <v>4</v>
      </c>
      <c r="J136" s="53">
        <v>15</v>
      </c>
      <c r="K136" s="53">
        <v>970993</v>
      </c>
      <c r="L136" s="53">
        <v>11680746</v>
      </c>
      <c r="M136" s="53">
        <v>10709753</v>
      </c>
      <c r="N136" s="54">
        <f t="shared" si="5"/>
        <v>8.312765297695883E-2</v>
      </c>
      <c r="O136" s="53">
        <v>262663</v>
      </c>
      <c r="P136" s="53"/>
      <c r="Q136" s="54">
        <f t="shared" si="6"/>
        <v>0.10329178210341787</v>
      </c>
      <c r="R136" s="53">
        <v>1229820</v>
      </c>
      <c r="S136" s="53">
        <v>9466747</v>
      </c>
      <c r="T136" s="53">
        <v>8236927</v>
      </c>
      <c r="U136" s="54">
        <f t="shared" si="7"/>
        <v>0.12990946097957409</v>
      </c>
      <c r="V136" s="53">
        <v>262663</v>
      </c>
      <c r="W136" s="53"/>
      <c r="X136" s="54">
        <f t="shared" si="4"/>
        <v>0.15339912697686706</v>
      </c>
    </row>
    <row r="137" spans="1:24" s="1" customFormat="1" x14ac:dyDescent="0.2">
      <c r="A137">
        <v>118</v>
      </c>
      <c r="B137" t="s">
        <v>376</v>
      </c>
      <c r="C137" t="s">
        <v>108</v>
      </c>
      <c r="D137" t="s">
        <v>377</v>
      </c>
      <c r="E137" t="s">
        <v>378</v>
      </c>
      <c r="F137" s="28" t="s">
        <v>402</v>
      </c>
      <c r="G137" s="52" t="s">
        <v>72</v>
      </c>
      <c r="H137" s="53">
        <v>136</v>
      </c>
      <c r="I137" s="53">
        <v>20</v>
      </c>
      <c r="J137" s="53">
        <v>81</v>
      </c>
      <c r="K137" s="53">
        <v>2518623</v>
      </c>
      <c r="L137" s="53">
        <v>142661616</v>
      </c>
      <c r="M137" s="53">
        <v>140142993</v>
      </c>
      <c r="N137" s="54">
        <f t="shared" si="5"/>
        <v>1.7654524535877961E-2</v>
      </c>
      <c r="O137" s="53">
        <v>5219776</v>
      </c>
      <c r="P137" s="53"/>
      <c r="Q137" s="54">
        <f t="shared" si="6"/>
        <v>5.232841600517258E-2</v>
      </c>
      <c r="R137" s="53">
        <v>492826</v>
      </c>
      <c r="S137" s="53">
        <v>119603414</v>
      </c>
      <c r="T137" s="53">
        <v>119110588</v>
      </c>
      <c r="U137" s="54">
        <f t="shared" si="7"/>
        <v>4.1205011087726978E-3</v>
      </c>
      <c r="V137" s="53">
        <v>5219776</v>
      </c>
      <c r="W137" s="53"/>
      <c r="X137" s="54">
        <f t="shared" ref="X137:X143" si="8">IF(ISERROR(((S137+V137)-(T137+W137))/(S137+V137)),"",(((S137+V137)-(T137+W137))/(S137+V137)))</f>
        <v>4.5765550455808733E-2</v>
      </c>
    </row>
    <row r="138" spans="1:24" s="1" customFormat="1" x14ac:dyDescent="0.2">
      <c r="A138">
        <v>209</v>
      </c>
      <c r="B138" t="s">
        <v>379</v>
      </c>
      <c r="C138" t="s">
        <v>77</v>
      </c>
      <c r="D138" t="s">
        <v>377</v>
      </c>
      <c r="E138" t="s">
        <v>378</v>
      </c>
      <c r="F138" s="28" t="s">
        <v>402</v>
      </c>
      <c r="G138" s="52" t="s">
        <v>72</v>
      </c>
      <c r="H138" s="53">
        <v>16</v>
      </c>
      <c r="I138" s="53">
        <v>0</v>
      </c>
      <c r="J138" s="53">
        <v>8</v>
      </c>
      <c r="K138" s="53"/>
      <c r="L138" s="53"/>
      <c r="M138" s="53"/>
      <c r="N138" s="54" t="str">
        <f t="shared" ref="N138:N143" si="9">IF(ISERROR((L138-M138)/ L138),"",((L138-M138)/ L138))</f>
        <v/>
      </c>
      <c r="O138" s="53"/>
      <c r="P138" s="53"/>
      <c r="Q138" s="54" t="str">
        <f t="shared" ref="Q138:Q143" si="10">IF(ISERROR(((L138+O138)-(M138+P138)) / (L138+O138)),"",(((L138+O138)-(M138+P138)) / (L138+O138)))</f>
        <v/>
      </c>
      <c r="R138" s="53">
        <v>0</v>
      </c>
      <c r="S138" s="53">
        <v>8222843</v>
      </c>
      <c r="T138" s="53">
        <v>8222843</v>
      </c>
      <c r="U138" s="54">
        <f t="shared" ref="U138:U143" si="11">IF(ISERROR((S138-T138)/S138),"",((S138-T138)/S138))</f>
        <v>0</v>
      </c>
      <c r="V138" s="53"/>
      <c r="W138" s="53"/>
      <c r="X138" s="54">
        <f t="shared" si="8"/>
        <v>0</v>
      </c>
    </row>
    <row r="139" spans="1:24" s="1" customFormat="1" x14ac:dyDescent="0.2">
      <c r="A139">
        <v>176</v>
      </c>
      <c r="B139" t="s">
        <v>380</v>
      </c>
      <c r="C139" t="s">
        <v>94</v>
      </c>
      <c r="D139" t="s">
        <v>381</v>
      </c>
      <c r="E139" t="s">
        <v>372</v>
      </c>
      <c r="F139" s="28" t="s">
        <v>411</v>
      </c>
      <c r="G139" s="52" t="s">
        <v>65</v>
      </c>
      <c r="H139" s="53">
        <v>18</v>
      </c>
      <c r="I139" s="53">
        <v>6</v>
      </c>
      <c r="J139" s="53">
        <v>15</v>
      </c>
      <c r="K139" s="53">
        <v>748488</v>
      </c>
      <c r="L139" s="53">
        <v>25710061</v>
      </c>
      <c r="M139" s="53">
        <v>24961573</v>
      </c>
      <c r="N139" s="54">
        <f t="shared" si="9"/>
        <v>2.9112649713277615E-2</v>
      </c>
      <c r="O139" s="53">
        <v>455439</v>
      </c>
      <c r="P139" s="53"/>
      <c r="Q139" s="54">
        <f t="shared" si="10"/>
        <v>4.6012000535055705E-2</v>
      </c>
      <c r="R139" s="53">
        <v>748488</v>
      </c>
      <c r="S139" s="53">
        <v>25710061</v>
      </c>
      <c r="T139" s="53">
        <v>24961573</v>
      </c>
      <c r="U139" s="54">
        <f t="shared" si="11"/>
        <v>2.9112649713277615E-2</v>
      </c>
      <c r="V139" s="53">
        <v>455439</v>
      </c>
      <c r="W139" s="53"/>
      <c r="X139" s="54">
        <f t="shared" si="8"/>
        <v>4.6012000535055705E-2</v>
      </c>
    </row>
    <row r="140" spans="1:24" s="1" customFormat="1" x14ac:dyDescent="0.2">
      <c r="A140">
        <v>27</v>
      </c>
      <c r="B140" t="s">
        <v>382</v>
      </c>
      <c r="C140" t="s">
        <v>67</v>
      </c>
      <c r="D140" t="s">
        <v>383</v>
      </c>
      <c r="E140" t="s">
        <v>383</v>
      </c>
      <c r="F140" s="28" t="s">
        <v>403</v>
      </c>
      <c r="G140" s="52" t="s">
        <v>72</v>
      </c>
      <c r="H140" s="53">
        <v>49</v>
      </c>
      <c r="I140" s="53">
        <v>8</v>
      </c>
      <c r="J140" s="53">
        <v>49</v>
      </c>
      <c r="K140" s="53">
        <v>-16784223</v>
      </c>
      <c r="L140" s="53">
        <v>116971467</v>
      </c>
      <c r="M140" s="53">
        <v>133755690</v>
      </c>
      <c r="N140" s="54">
        <f t="shared" si="9"/>
        <v>-0.14348989057305744</v>
      </c>
      <c r="O140" s="53">
        <v>8385385</v>
      </c>
      <c r="P140" s="53">
        <v>311856</v>
      </c>
      <c r="Q140" s="54">
        <f t="shared" si="10"/>
        <v>-6.9487178889910226E-2</v>
      </c>
      <c r="R140" s="53">
        <v>-15697471</v>
      </c>
      <c r="S140" s="53">
        <v>106497790</v>
      </c>
      <c r="T140" s="53">
        <v>122195261</v>
      </c>
      <c r="U140" s="54">
        <f t="shared" si="11"/>
        <v>-0.1473971525606306</v>
      </c>
      <c r="V140" s="53">
        <v>4628741</v>
      </c>
      <c r="W140" s="53">
        <v>31181</v>
      </c>
      <c r="X140" s="54">
        <f t="shared" si="8"/>
        <v>-9.9885337012814698E-2</v>
      </c>
    </row>
    <row r="141" spans="1:24" s="1" customFormat="1" x14ac:dyDescent="0.2">
      <c r="A141">
        <v>187</v>
      </c>
      <c r="B141" t="s">
        <v>412</v>
      </c>
      <c r="C141" t="s">
        <v>128</v>
      </c>
      <c r="D141" t="s">
        <v>384</v>
      </c>
      <c r="E141" t="s">
        <v>336</v>
      </c>
      <c r="F141" s="28" t="s">
        <v>404</v>
      </c>
      <c r="G141" s="52" t="s">
        <v>72</v>
      </c>
      <c r="H141" s="53">
        <v>86</v>
      </c>
      <c r="I141" s="53">
        <v>28</v>
      </c>
      <c r="J141" s="53">
        <v>86</v>
      </c>
      <c r="K141" s="53">
        <v>4010113</v>
      </c>
      <c r="L141" s="53">
        <v>241822913</v>
      </c>
      <c r="M141" s="53">
        <v>237812800</v>
      </c>
      <c r="N141" s="54">
        <f t="shared" si="9"/>
        <v>1.6582849616074223E-2</v>
      </c>
      <c r="O141" s="53">
        <v>64593</v>
      </c>
      <c r="P141" s="53">
        <v>13005</v>
      </c>
      <c r="Q141" s="54">
        <f t="shared" si="10"/>
        <v>1.679169406955645E-2</v>
      </c>
      <c r="R141" s="53">
        <v>4010113</v>
      </c>
      <c r="S141" s="53">
        <v>241822913</v>
      </c>
      <c r="T141" s="53">
        <v>237812800</v>
      </c>
      <c r="U141" s="54">
        <f t="shared" si="11"/>
        <v>1.6582849616074223E-2</v>
      </c>
      <c r="V141" s="53">
        <v>64593</v>
      </c>
      <c r="W141" s="53">
        <v>13005</v>
      </c>
      <c r="X141" s="54">
        <f t="shared" si="8"/>
        <v>1.679169406955645E-2</v>
      </c>
    </row>
    <row r="142" spans="1:24" s="1" customFormat="1" x14ac:dyDescent="0.2">
      <c r="A142">
        <v>177</v>
      </c>
      <c r="B142" t="s">
        <v>385</v>
      </c>
      <c r="C142" t="s">
        <v>94</v>
      </c>
      <c r="D142" t="s">
        <v>386</v>
      </c>
      <c r="E142" t="s">
        <v>387</v>
      </c>
      <c r="F142" s="28" t="s">
        <v>404</v>
      </c>
      <c r="G142" s="52" t="s">
        <v>72</v>
      </c>
      <c r="H142" s="53">
        <v>48</v>
      </c>
      <c r="I142" s="53">
        <v>7</v>
      </c>
      <c r="J142" s="53">
        <v>48</v>
      </c>
      <c r="K142" s="53">
        <v>464120</v>
      </c>
      <c r="L142" s="53">
        <v>64913044</v>
      </c>
      <c r="M142" s="53">
        <v>64448924</v>
      </c>
      <c r="N142" s="54">
        <f t="shared" si="9"/>
        <v>7.1498726819836083E-3</v>
      </c>
      <c r="O142" s="53">
        <v>787717</v>
      </c>
      <c r="P142" s="53"/>
      <c r="Q142" s="54">
        <f t="shared" si="10"/>
        <v>1.9053614919315776E-2</v>
      </c>
      <c r="R142" s="53">
        <v>1990683</v>
      </c>
      <c r="S142" s="53">
        <v>62124390</v>
      </c>
      <c r="T142" s="53">
        <v>60133707</v>
      </c>
      <c r="U142" s="54">
        <f t="shared" si="11"/>
        <v>3.2043501755107777E-2</v>
      </c>
      <c r="V142" s="53">
        <v>787717</v>
      </c>
      <c r="W142" s="53"/>
      <c r="X142" s="54">
        <f t="shared" si="8"/>
        <v>4.4163200574414078E-2</v>
      </c>
    </row>
    <row r="143" spans="1:24" s="1" customFormat="1" x14ac:dyDescent="0.2">
      <c r="A143">
        <v>186</v>
      </c>
      <c r="B143" t="s">
        <v>388</v>
      </c>
      <c r="C143" t="s">
        <v>128</v>
      </c>
      <c r="D143" t="s">
        <v>389</v>
      </c>
      <c r="E143" t="s">
        <v>390</v>
      </c>
      <c r="F143" s="28" t="s">
        <v>404</v>
      </c>
      <c r="G143" s="52" t="s">
        <v>72</v>
      </c>
      <c r="H143" s="53">
        <v>61</v>
      </c>
      <c r="I143" s="53">
        <v>12</v>
      </c>
      <c r="J143" s="53">
        <v>55</v>
      </c>
      <c r="K143" s="53">
        <v>14459010</v>
      </c>
      <c r="L143" s="53">
        <v>128075859</v>
      </c>
      <c r="M143" s="53">
        <v>113616849</v>
      </c>
      <c r="N143" s="54">
        <f t="shared" si="9"/>
        <v>0.11289410910763441</v>
      </c>
      <c r="O143" s="53">
        <v>177763</v>
      </c>
      <c r="P143" s="53"/>
      <c r="Q143" s="54">
        <f t="shared" si="10"/>
        <v>0.11412366194227247</v>
      </c>
      <c r="R143" s="53">
        <v>14459010</v>
      </c>
      <c r="S143" s="53">
        <v>128075859</v>
      </c>
      <c r="T143" s="53">
        <v>113616849</v>
      </c>
      <c r="U143" s="54">
        <f t="shared" si="11"/>
        <v>0.11289410910763441</v>
      </c>
      <c r="V143" s="53">
        <v>177763</v>
      </c>
      <c r="W143" s="53"/>
      <c r="X143" s="54">
        <f t="shared" si="8"/>
        <v>0.11412366194227247</v>
      </c>
    </row>
    <row r="144" spans="1:24" s="1" customFormat="1" x14ac:dyDescent="0.2">
      <c r="A144"/>
      <c r="B144"/>
      <c r="C144"/>
      <c r="D144"/>
      <c r="E144"/>
      <c r="F144" s="28"/>
      <c r="G144" s="52"/>
      <c r="H144" s="53"/>
      <c r="I144" s="53"/>
      <c r="J144" s="53"/>
      <c r="K144" s="53"/>
      <c r="L144" s="53"/>
      <c r="M144" s="53"/>
      <c r="N144" s="54"/>
      <c r="O144" s="53"/>
      <c r="P144" s="53"/>
      <c r="Q144" s="54"/>
      <c r="R144" s="53"/>
      <c r="S144" s="53"/>
      <c r="T144" s="53"/>
      <c r="U144" s="54"/>
      <c r="V144" s="53"/>
      <c r="W144" s="53"/>
      <c r="X144" s="54"/>
    </row>
    <row r="145" spans="1:24" s="1" customFormat="1" x14ac:dyDescent="0.2">
      <c r="A145" s="11"/>
      <c r="B145" s="12" t="s">
        <v>56</v>
      </c>
      <c r="C145" s="12"/>
      <c r="D145" s="12"/>
      <c r="E145" s="12"/>
      <c r="F145" s="31"/>
      <c r="G145" s="26"/>
      <c r="H145" s="13"/>
      <c r="J145" s="13"/>
      <c r="K145" s="13"/>
      <c r="L145" s="13"/>
      <c r="M145" s="21"/>
      <c r="N145" s="18"/>
      <c r="O145" s="15"/>
      <c r="P145" s="20"/>
      <c r="Q145" s="19"/>
      <c r="R145" s="13"/>
      <c r="S145" s="13"/>
      <c r="T145" s="23"/>
      <c r="U145" s="19"/>
      <c r="V145" s="13"/>
      <c r="W145" s="23"/>
      <c r="X145" s="18"/>
    </row>
    <row r="146" spans="1:24" s="1" customFormat="1" x14ac:dyDescent="0.2">
      <c r="A146" s="11"/>
      <c r="B146" s="50" t="s">
        <v>57</v>
      </c>
      <c r="C146" s="12"/>
      <c r="D146" s="12"/>
      <c r="E146" s="12"/>
      <c r="F146" s="31"/>
      <c r="G146" s="26"/>
      <c r="H146" s="13"/>
      <c r="J146" s="13"/>
      <c r="K146" s="13"/>
      <c r="L146" s="13"/>
      <c r="M146" s="21"/>
      <c r="N146" s="18"/>
      <c r="O146" s="15"/>
      <c r="P146" s="20"/>
      <c r="Q146" s="19"/>
      <c r="R146" s="13"/>
      <c r="S146" s="13"/>
      <c r="T146" s="23"/>
      <c r="U146" s="19"/>
      <c r="V146" s="13"/>
      <c r="W146" s="23"/>
      <c r="X146" s="18"/>
    </row>
    <row r="147" spans="1:24" s="1" customFormat="1" x14ac:dyDescent="0.2">
      <c r="A147" s="11"/>
      <c r="B147" s="51" t="s">
        <v>60</v>
      </c>
      <c r="C147" s="12"/>
      <c r="D147" s="12"/>
      <c r="E147" s="12"/>
      <c r="F147" s="31"/>
      <c r="G147" s="26"/>
      <c r="H147" s="13"/>
      <c r="J147" s="13"/>
      <c r="K147" s="13"/>
      <c r="L147" s="13"/>
      <c r="M147" s="21"/>
      <c r="N147" s="18"/>
      <c r="O147" s="15"/>
      <c r="P147" s="20"/>
      <c r="Q147" s="19"/>
      <c r="R147" s="13"/>
      <c r="S147" s="13"/>
      <c r="T147" s="23"/>
      <c r="U147" s="19"/>
      <c r="V147" s="13"/>
      <c r="W147" s="23"/>
      <c r="X147" s="18"/>
    </row>
    <row r="148" spans="1:24" s="1" customFormat="1" x14ac:dyDescent="0.2">
      <c r="A148" s="11"/>
      <c r="B148" s="51" t="s">
        <v>59</v>
      </c>
      <c r="C148" s="12"/>
      <c r="D148" s="12"/>
      <c r="E148" s="12"/>
      <c r="F148" s="31"/>
      <c r="G148" s="26"/>
      <c r="H148" s="13"/>
      <c r="J148" s="13"/>
      <c r="K148" s="13"/>
      <c r="L148" s="13"/>
      <c r="M148" s="21"/>
      <c r="N148" s="18"/>
      <c r="O148" s="15"/>
      <c r="P148" s="20"/>
      <c r="Q148" s="13"/>
      <c r="R148" s="13"/>
      <c r="S148" s="13"/>
      <c r="T148" s="23"/>
      <c r="U148" s="13"/>
      <c r="V148" s="13"/>
      <c r="W148" s="23"/>
      <c r="X148" s="18"/>
    </row>
    <row r="149" spans="1:24" s="1" customFormat="1" x14ac:dyDescent="0.2">
      <c r="A149" s="16"/>
      <c r="B149" s="51" t="s">
        <v>58</v>
      </c>
      <c r="F149" s="29"/>
      <c r="G149" s="27"/>
      <c r="H149" s="15"/>
      <c r="J149" s="15"/>
      <c r="K149" s="15"/>
      <c r="L149" s="15"/>
      <c r="M149" s="21"/>
      <c r="N149" s="18"/>
      <c r="O149" s="17"/>
      <c r="P149" s="20"/>
      <c r="Q149" s="17"/>
      <c r="R149" s="17"/>
      <c r="S149" s="17"/>
      <c r="T149" s="23"/>
      <c r="U149" s="15"/>
      <c r="V149" s="15"/>
      <c r="W149" s="23"/>
      <c r="X149" s="18"/>
    </row>
    <row r="150" spans="1:24" s="1" customFormat="1" x14ac:dyDescent="0.2">
      <c r="A150" s="32"/>
      <c r="F150" s="29"/>
      <c r="G150" s="27"/>
      <c r="H150" s="15"/>
      <c r="J150" s="15"/>
      <c r="K150" s="15"/>
      <c r="L150" s="15"/>
      <c r="M150" s="21"/>
      <c r="N150" s="18"/>
      <c r="O150" s="17"/>
      <c r="P150" s="20"/>
      <c r="T150" s="23"/>
      <c r="W150" s="14"/>
      <c r="X150" s="18"/>
    </row>
    <row r="151" spans="1:24" s="1" customFormat="1" ht="14.25" x14ac:dyDescent="0.2">
      <c r="B151" s="49" t="s">
        <v>45</v>
      </c>
      <c r="F151" s="29"/>
      <c r="G151" s="27"/>
      <c r="H151" s="15"/>
      <c r="J151" s="15"/>
      <c r="K151" s="15"/>
      <c r="L151" s="15"/>
      <c r="M151" s="22"/>
      <c r="N151" s="18"/>
      <c r="O151" s="17"/>
      <c r="P151" s="15"/>
      <c r="X151" s="18"/>
    </row>
    <row r="152" spans="1:24" ht="14.25" x14ac:dyDescent="0.2">
      <c r="B152" s="49" t="s">
        <v>46</v>
      </c>
      <c r="H152" s="2"/>
      <c r="N152" s="5"/>
      <c r="O152" s="5"/>
      <c r="X152" s="46"/>
    </row>
    <row r="153" spans="1:24" ht="14.25" x14ac:dyDescent="0.2">
      <c r="B153" s="49" t="s">
        <v>47</v>
      </c>
      <c r="H153" s="2"/>
      <c r="N153" s="5"/>
      <c r="O153" s="5"/>
      <c r="X153" s="46"/>
    </row>
    <row r="154" spans="1:24" ht="14.25" x14ac:dyDescent="0.2">
      <c r="B154" s="49" t="s">
        <v>48</v>
      </c>
      <c r="H154" s="2"/>
      <c r="N154" s="5"/>
      <c r="O154" s="5"/>
      <c r="X154" s="46"/>
    </row>
    <row r="155" spans="1:24" ht="14.25" x14ac:dyDescent="0.2">
      <c r="B155" s="49" t="s">
        <v>49</v>
      </c>
      <c r="H155" s="2"/>
      <c r="N155" s="5"/>
      <c r="O155" s="5"/>
      <c r="X155" s="46"/>
    </row>
    <row r="156" spans="1:24" ht="14.25" x14ac:dyDescent="0.2">
      <c r="B156" s="49" t="s">
        <v>50</v>
      </c>
      <c r="H156" s="2"/>
      <c r="N156" s="5"/>
      <c r="O156" s="5"/>
      <c r="X156" s="46"/>
    </row>
    <row r="157" spans="1:24" ht="14.25" x14ac:dyDescent="0.2">
      <c r="B157" s="49" t="s">
        <v>51</v>
      </c>
      <c r="H157" s="2"/>
      <c r="N157" s="5"/>
      <c r="O157" s="5"/>
      <c r="X157" s="46"/>
    </row>
    <row r="158" spans="1:24" ht="14.25" x14ac:dyDescent="0.2">
      <c r="B158" s="49" t="s">
        <v>52</v>
      </c>
      <c r="H158" s="2"/>
      <c r="N158" s="5"/>
      <c r="O158" s="5"/>
      <c r="X158" s="46"/>
    </row>
    <row r="159" spans="1:24" ht="14.25" x14ac:dyDescent="0.2">
      <c r="B159" s="49" t="s">
        <v>53</v>
      </c>
      <c r="H159" s="2"/>
      <c r="N159" s="5"/>
      <c r="O159" s="5"/>
      <c r="X159" s="46"/>
    </row>
    <row r="160" spans="1:24" ht="14.25" x14ac:dyDescent="0.2">
      <c r="B160" s="49" t="s">
        <v>54</v>
      </c>
      <c r="H160" s="2"/>
      <c r="N160" s="5"/>
      <c r="O160" s="5"/>
      <c r="X160" s="46"/>
    </row>
    <row r="161" spans="2:24" ht="14.25" x14ac:dyDescent="0.2">
      <c r="B161" s="49" t="s">
        <v>55</v>
      </c>
      <c r="H161" s="2"/>
      <c r="N161" s="5"/>
      <c r="O161" s="5"/>
      <c r="X161" s="46"/>
    </row>
    <row r="162" spans="2:24" hidden="1" x14ac:dyDescent="0.2">
      <c r="H162" s="2"/>
      <c r="N162" s="5"/>
      <c r="O162" s="5"/>
      <c r="X162" s="46"/>
    </row>
    <row r="163" spans="2:24" hidden="1" x14ac:dyDescent="0.2">
      <c r="N163" s="5"/>
      <c r="O163" s="5"/>
      <c r="X163" s="46"/>
    </row>
    <row r="164" spans="2:24" hidden="1" x14ac:dyDescent="0.2">
      <c r="N164" s="5"/>
      <c r="O164" s="5"/>
      <c r="X164" s="46"/>
    </row>
    <row r="165" spans="2:24" hidden="1" x14ac:dyDescent="0.2">
      <c r="N165" s="5"/>
      <c r="O165" s="5"/>
      <c r="X165" s="46"/>
    </row>
    <row r="166" spans="2:24" hidden="1" x14ac:dyDescent="0.2">
      <c r="N166" s="5"/>
      <c r="O166" s="5"/>
      <c r="X166" s="46"/>
    </row>
    <row r="167" spans="2:24" hidden="1" x14ac:dyDescent="0.2">
      <c r="N167" s="5"/>
      <c r="O167" s="5"/>
      <c r="X167" s="46"/>
    </row>
    <row r="168" spans="2:24" hidden="1" x14ac:dyDescent="0.2">
      <c r="N168" s="5"/>
      <c r="O168" s="5"/>
      <c r="X168" s="46"/>
    </row>
  </sheetData>
  <mergeCells count="2">
    <mergeCell ref="K6:Q6"/>
    <mergeCell ref="R6:X6"/>
  </mergeCells>
  <phoneticPr fontId="0" type="noConversion"/>
  <printOptions horizontalCentered="1" gridLines="1"/>
  <pageMargins left="0.5" right="0.5" top="0.75" bottom="0.75" header="0.5" footer="0.5"/>
  <pageSetup paperSize="5" scale="49" fitToHeight="3" orientation="landscape" r:id="rId1"/>
  <headerFooter>
    <oddFooter>&amp;Lhttps://www.health.state.mn.us/data/economics/hccis/index.html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and profit margins</vt:lpstr>
      <vt:lpstr>'operating and profit margins'!Print_Area</vt:lpstr>
      <vt:lpstr>'operating and profit margins'!Print_Titles</vt:lpstr>
      <vt:lpstr>TitleRegion1.B1.X161.1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Institution and Hospital Margin Data</dc:title>
  <dc:creator>Minnesota Department of Health HEP HCCIS</dc:creator>
  <cp:lastModifiedBy>Foster, Morgan (MDH)</cp:lastModifiedBy>
  <cp:lastPrinted>2015-12-16T15:24:14Z</cp:lastPrinted>
  <dcterms:created xsi:type="dcterms:W3CDTF">2004-09-24T18:26:24Z</dcterms:created>
  <dcterms:modified xsi:type="dcterms:W3CDTF">2025-01-28T15:36:23Z</dcterms:modified>
</cp:coreProperties>
</file>