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657BD623-ED51-45D1-90F0-FE4B5BF4327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definedNames>
    <definedName name="_xlnm.Print_Area" localSheetId="0">Exhibit!$A$1:$S$45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  <c r="N20" i="1" l="1"/>
  <c r="I31" i="1" l="1"/>
  <c r="I32" i="1"/>
  <c r="I33" i="1"/>
  <c r="I34" i="1"/>
  <c r="I35" i="1"/>
  <c r="I36" i="1"/>
  <c r="I37" i="1"/>
  <c r="I16" i="1"/>
  <c r="J16" i="1"/>
  <c r="I27" i="1"/>
  <c r="J27" i="1"/>
  <c r="I38" i="1" l="1"/>
  <c r="J45" i="1"/>
  <c r="O16" i="1"/>
  <c r="O27" i="1"/>
  <c r="O31" i="1"/>
  <c r="O32" i="1"/>
  <c r="O33" i="1"/>
  <c r="O34" i="1"/>
  <c r="O35" i="1"/>
  <c r="O36" i="1"/>
  <c r="O37" i="1"/>
  <c r="O38" i="1" l="1"/>
  <c r="E39" i="1"/>
  <c r="C39" i="1" s="1"/>
  <c r="E44" i="1"/>
  <c r="C44" i="1" s="1"/>
  <c r="E43" i="1"/>
  <c r="C43" i="1" s="1"/>
  <c r="E42" i="1"/>
  <c r="C42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5" i="1"/>
  <c r="C15" i="1" s="1"/>
  <c r="E14" i="1"/>
  <c r="E13" i="1"/>
  <c r="C13" i="1" s="1"/>
  <c r="E12" i="1"/>
  <c r="C12" i="1" s="1"/>
  <c r="E11" i="1"/>
  <c r="C11" i="1" s="1"/>
  <c r="E10" i="1"/>
  <c r="E9" i="1"/>
  <c r="C9" i="1" s="1"/>
  <c r="R37" i="1"/>
  <c r="P37" i="1"/>
  <c r="N37" i="1"/>
  <c r="M37" i="1"/>
  <c r="L37" i="1"/>
  <c r="K37" i="1"/>
  <c r="G37" i="1"/>
  <c r="F37" i="1"/>
  <c r="D37" i="1"/>
  <c r="R36" i="1"/>
  <c r="P36" i="1"/>
  <c r="N36" i="1"/>
  <c r="M36" i="1"/>
  <c r="L36" i="1"/>
  <c r="K36" i="1"/>
  <c r="G36" i="1"/>
  <c r="F36" i="1"/>
  <c r="D36" i="1"/>
  <c r="R35" i="1"/>
  <c r="P35" i="1"/>
  <c r="N35" i="1"/>
  <c r="M35" i="1"/>
  <c r="L35" i="1"/>
  <c r="K35" i="1"/>
  <c r="G35" i="1"/>
  <c r="F35" i="1"/>
  <c r="D35" i="1"/>
  <c r="R34" i="1"/>
  <c r="P34" i="1"/>
  <c r="N34" i="1"/>
  <c r="M34" i="1"/>
  <c r="L34" i="1"/>
  <c r="K34" i="1"/>
  <c r="G34" i="1"/>
  <c r="F34" i="1"/>
  <c r="D34" i="1"/>
  <c r="R33" i="1"/>
  <c r="P33" i="1"/>
  <c r="N33" i="1"/>
  <c r="M33" i="1"/>
  <c r="L33" i="1"/>
  <c r="K33" i="1"/>
  <c r="G33" i="1"/>
  <c r="F33" i="1"/>
  <c r="D33" i="1"/>
  <c r="R32" i="1"/>
  <c r="P32" i="1"/>
  <c r="N32" i="1"/>
  <c r="M32" i="1"/>
  <c r="L32" i="1"/>
  <c r="K32" i="1"/>
  <c r="G32" i="1"/>
  <c r="F32" i="1"/>
  <c r="D32" i="1"/>
  <c r="R31" i="1"/>
  <c r="P31" i="1"/>
  <c r="N31" i="1"/>
  <c r="M31" i="1"/>
  <c r="L31" i="1"/>
  <c r="K31" i="1"/>
  <c r="G31" i="1"/>
  <c r="F31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E35" i="1" l="1"/>
  <c r="C35" i="1" s="1"/>
  <c r="E32" i="1"/>
  <c r="C32" i="1" s="1"/>
  <c r="E36" i="1"/>
  <c r="C36" i="1" s="1"/>
  <c r="C10" i="1"/>
  <c r="C14" i="1"/>
  <c r="Q45" i="1"/>
  <c r="L38" i="1"/>
  <c r="K38" i="1"/>
  <c r="P38" i="1"/>
  <c r="E31" i="1"/>
  <c r="C31" i="1" s="1"/>
  <c r="H45" i="1"/>
  <c r="N38" i="1"/>
  <c r="S45" i="1"/>
  <c r="E34" i="1"/>
  <c r="C34" i="1" s="1"/>
  <c r="R38" i="1"/>
  <c r="R45" i="1" s="1"/>
  <c r="G38" i="1"/>
  <c r="M38" i="1"/>
  <c r="F38" i="1"/>
  <c r="C27" i="1"/>
  <c r="E27" i="1"/>
  <c r="E16" i="1"/>
  <c r="E33" i="1"/>
  <c r="C33" i="1" s="1"/>
  <c r="E37" i="1"/>
  <c r="C37" i="1" s="1"/>
  <c r="D38" i="1"/>
  <c r="D45" i="1" s="1"/>
  <c r="C16" i="1" l="1"/>
  <c r="C38" i="1"/>
  <c r="E38" i="1"/>
  <c r="K45" i="1" l="1"/>
  <c r="F45" i="1"/>
  <c r="M45" i="1"/>
  <c r="N45" i="1"/>
  <c r="P45" i="1"/>
  <c r="E41" i="1" l="1"/>
  <c r="C41" i="1" s="1"/>
  <c r="I45" i="1"/>
  <c r="L45" i="1"/>
  <c r="G45" i="1" l="1"/>
  <c r="E40" i="1"/>
  <c r="C40" i="1" l="1"/>
  <c r="C45" i="1" s="1"/>
  <c r="E45" i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<sst xmlns="http://schemas.openxmlformats.org/spreadsheetml/2006/main" count="107" uniqueCount="57">
  <si>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</si>
  <si>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</si>
  <si>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</si>
  <si>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</si>
  <si>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</si>
  <si>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</si>
  <si>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</si>
  <si>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</si>
  <si>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</si>
  <si>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</si>
  <si>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</si>
  <si>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</si>
  <si>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</si>
  <si>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</si>
  <si>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</si>
  <si>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</si>
  <si>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</si>
  <si>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</si>
  <si>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</si>
  <si>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</si>
  <si>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</si>
  <si>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</si>
  <si>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</si>
  <si>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</si>
  <si>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</si>
  <si>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</si>
  <si>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</si>
  <si>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</si>
  <si>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</si>
  <si>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</si>
  <si>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</si>
  <si>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</si>
  <si>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</si>
  <si>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</si>
  <si>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</si>
  <si>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</si>
  <si>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</si>
  <si>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</si>
  <si>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</si>
  <si>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</si>
  <si>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</si>
  <si>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</si>
  <si>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</si>
  <si>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</si>
  <si>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</si>
  <si>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</si>
  <si>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</si>
  <si>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</si>
  <si>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</si>
  <si>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</si>
  <si>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</si>
  <si>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</si>
  <si>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</si>
  <si>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</si>
  <si>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UCare Minnesota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</si>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</sst>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Fill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165" fontId="2" fillId="0" borderId="3" xfId="1" applyNumberFormat="1" applyFont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165" fontId="0" fillId="0" borderId="0" xfId="0" applyNumberFormat="1"/>
    <xf numFmtId="0" fontId="12" fillId="0" borderId="0" xfId="0" applyFont="1"/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workbookViewId="0">
      <selection activeCell="T1" sqref="T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6.7109375" customWidth="1"/>
    <col min="4" max="4" width="12.7109375" customWidth="1"/>
    <col min="5" max="5" width="16.7109375" customWidth="1"/>
    <col min="6" max="6" width="13.7109375" customWidth="1"/>
    <col min="7" max="7" width="16.7109375" customWidth="1"/>
    <col min="8" max="10" width="12.7109375" customWidth="1"/>
    <col min="11" max="13" width="14.7109375" customWidth="1"/>
    <col min="14" max="14" width="16.7109375" customWidth="1"/>
    <col min="15" max="15" width="14.28515625" customWidth="1"/>
    <col min="16" max="16" width="14.7109375" customWidth="1"/>
    <col min="17" max="17" width="12.7109375" customWidth="1"/>
    <col min="18" max="18" width="13.7109375" customWidth="1"/>
    <col min="19" max="19" width="12.7109375" customWidth="1"/>
    <col min="20" max="23" width="12.7109375" hidden="1"/>
    <col min="24" max="16384" width="9.140625" hidden="1"/>
  </cols>
  <sheetData>
    <row r="1" spans="1:20" ht="15.75" x14ac:dyDescent="0.25">
      <c r="F1" s="8"/>
      <c r="G1" s="25" t="s">
        <v>54</v>
      </c>
      <c r="H1" s="8"/>
      <c r="I1" s="8"/>
      <c r="J1" s="8"/>
      <c r="K1" s="8"/>
      <c r="L1" s="8"/>
      <c r="M1" s="8"/>
      <c r="O1" s="8"/>
    </row>
    <row r="2" spans="1:20" ht="23.25" x14ac:dyDescent="0.35">
      <c r="B2" s="22"/>
      <c r="C2" s="21"/>
      <c r="F2" s="8"/>
      <c r="G2" s="10" t="s">
        <v>21</v>
      </c>
      <c r="H2" s="8"/>
      <c r="I2" s="8"/>
      <c r="J2" s="8"/>
      <c r="K2" s="8"/>
      <c r="L2" s="8"/>
      <c r="M2" s="8"/>
      <c r="N2" s="8"/>
      <c r="O2" s="8"/>
    </row>
    <row r="3" spans="1:20" ht="15.75" x14ac:dyDescent="0.25">
      <c r="C3" s="34"/>
      <c r="F3" s="8"/>
      <c r="G3" s="10" t="s">
        <v>32</v>
      </c>
      <c r="H3" s="8"/>
      <c r="I3" s="8"/>
      <c r="J3" s="8"/>
      <c r="K3" s="8"/>
      <c r="L3" s="8"/>
      <c r="M3" s="8"/>
      <c r="N3" s="8"/>
      <c r="O3" s="8"/>
    </row>
    <row r="4" spans="1:20" ht="15.75" x14ac:dyDescent="0.25">
      <c r="F4" s="8"/>
      <c r="G4" s="10" t="s">
        <v>55</v>
      </c>
      <c r="H4" s="8"/>
      <c r="I4" s="8"/>
      <c r="J4" s="8"/>
      <c r="K4" s="8"/>
      <c r="L4" s="8"/>
      <c r="M4" s="8"/>
      <c r="N4" s="8"/>
      <c r="O4" s="8"/>
    </row>
    <row r="5" spans="1:20" ht="15.75" x14ac:dyDescent="0.25">
      <c r="F5" s="8"/>
      <c r="G5" s="11" t="s">
        <v>22</v>
      </c>
      <c r="H5" s="8"/>
      <c r="I5" s="8"/>
      <c r="J5" s="8"/>
      <c r="K5" s="8"/>
      <c r="L5" s="8"/>
      <c r="M5" s="8"/>
      <c r="N5" s="8"/>
      <c r="O5" s="8"/>
    </row>
    <row r="6" spans="1:20" ht="15.75" x14ac:dyDescent="0.25">
      <c r="A6" s="4"/>
      <c r="E6" s="9"/>
      <c r="F6" s="8"/>
      <c r="G6" s="12"/>
      <c r="H6" s="8"/>
      <c r="I6" s="8"/>
      <c r="J6" s="8"/>
      <c r="K6" s="8"/>
      <c r="L6" s="8"/>
      <c r="M6" s="8"/>
      <c r="N6" s="8"/>
      <c r="O6" s="8"/>
      <c r="Q6" s="36" t="s">
        <v>52</v>
      </c>
    </row>
    <row r="7" spans="1:20" ht="15.75" x14ac:dyDescent="0.25">
      <c r="A7" s="5"/>
      <c r="B7" s="5"/>
      <c r="C7" s="18">
        <v>1</v>
      </c>
      <c r="D7" s="19">
        <v>2</v>
      </c>
      <c r="E7" s="19">
        <v>3</v>
      </c>
      <c r="F7" s="18">
        <v>4</v>
      </c>
      <c r="G7" s="19">
        <v>5</v>
      </c>
      <c r="H7" s="19">
        <v>6</v>
      </c>
      <c r="I7" s="18">
        <v>7</v>
      </c>
      <c r="J7" s="19">
        <v>8</v>
      </c>
      <c r="K7" s="19">
        <v>9</v>
      </c>
      <c r="L7" s="18">
        <v>10</v>
      </c>
      <c r="M7" s="19">
        <v>11</v>
      </c>
      <c r="N7" s="19">
        <v>12</v>
      </c>
      <c r="O7" s="18">
        <v>13</v>
      </c>
      <c r="P7" s="19">
        <v>14</v>
      </c>
      <c r="Q7" s="19">
        <v>15</v>
      </c>
      <c r="R7" s="18">
        <v>16</v>
      </c>
      <c r="S7" s="35">
        <v>17</v>
      </c>
    </row>
    <row r="8" spans="1:20" ht="30.75" customHeight="1" x14ac:dyDescent="0.25">
      <c r="A8" s="14" t="s">
        <v>18</v>
      </c>
      <c r="B8" s="14" t="s">
        <v>23</v>
      </c>
      <c r="C8" s="14" t="s">
        <v>17</v>
      </c>
      <c r="D8" s="14" t="s">
        <v>0</v>
      </c>
      <c r="E8" s="14" t="s">
        <v>1</v>
      </c>
      <c r="F8" s="14" t="s">
        <v>15</v>
      </c>
      <c r="G8" s="14" t="s">
        <v>49</v>
      </c>
      <c r="H8" s="14" t="s">
        <v>2</v>
      </c>
      <c r="I8" s="14" t="s">
        <v>50</v>
      </c>
      <c r="J8" s="14" t="s">
        <v>51</v>
      </c>
      <c r="K8" s="14" t="s">
        <v>3</v>
      </c>
      <c r="L8" s="14" t="s">
        <v>4</v>
      </c>
      <c r="M8" s="14" t="s">
        <v>5</v>
      </c>
      <c r="N8" s="14" t="s">
        <v>6</v>
      </c>
      <c r="O8" s="14" t="s">
        <v>48</v>
      </c>
      <c r="P8" s="14" t="s">
        <v>7</v>
      </c>
      <c r="Q8" s="14" t="s">
        <v>8</v>
      </c>
      <c r="R8" s="14" t="s">
        <v>9</v>
      </c>
      <c r="S8" s="14" t="s">
        <v>10</v>
      </c>
      <c r="T8" s="1"/>
    </row>
    <row r="9" spans="1:20" ht="17.100000000000001" customHeight="1" x14ac:dyDescent="0.25">
      <c r="A9" s="14">
        <v>1</v>
      </c>
      <c r="B9" s="15" t="s">
        <v>47</v>
      </c>
      <c r="C9" s="37">
        <f>SUM(D9:E9)</f>
        <v>2345521</v>
      </c>
      <c r="D9" s="37"/>
      <c r="E9" s="37">
        <f t="shared" ref="E9:E15" si="0">SUM(F9:S9)</f>
        <v>2345521</v>
      </c>
      <c r="F9" s="37">
        <v>407416</v>
      </c>
      <c r="G9" s="37">
        <v>452701</v>
      </c>
      <c r="H9" s="16"/>
      <c r="I9" s="37">
        <v>0</v>
      </c>
      <c r="J9" s="16"/>
      <c r="K9" s="37">
        <v>522185</v>
      </c>
      <c r="L9" s="37">
        <v>161493</v>
      </c>
      <c r="M9" s="37">
        <v>144438</v>
      </c>
      <c r="N9" s="37">
        <v>22800</v>
      </c>
      <c r="O9" s="37">
        <v>3000</v>
      </c>
      <c r="P9" s="37">
        <v>2401</v>
      </c>
      <c r="Q9" s="16"/>
      <c r="R9" s="37">
        <v>629087</v>
      </c>
      <c r="S9" s="16"/>
    </row>
    <row r="10" spans="1:20" ht="17.100000000000001" customHeight="1" x14ac:dyDescent="0.25">
      <c r="A10" s="14">
        <v>2</v>
      </c>
      <c r="B10" s="15" t="s">
        <v>11</v>
      </c>
      <c r="C10" s="37">
        <f t="shared" ref="C10:C15" si="1">SUM(D10:E10)</f>
        <v>22482583</v>
      </c>
      <c r="D10" s="37"/>
      <c r="E10" s="37">
        <f t="shared" si="0"/>
        <v>22482583</v>
      </c>
      <c r="F10" s="37">
        <v>3948868</v>
      </c>
      <c r="G10" s="37">
        <v>17073800</v>
      </c>
      <c r="H10" s="16"/>
      <c r="I10" s="37">
        <v>0</v>
      </c>
      <c r="J10" s="16"/>
      <c r="K10" s="37">
        <v>573721</v>
      </c>
      <c r="L10" s="37">
        <v>31550</v>
      </c>
      <c r="M10" s="37">
        <v>393565</v>
      </c>
      <c r="N10" s="37">
        <v>203578</v>
      </c>
      <c r="O10" s="37">
        <v>5033</v>
      </c>
      <c r="P10" s="37">
        <v>6775</v>
      </c>
      <c r="Q10" s="16"/>
      <c r="R10" s="37">
        <v>245693</v>
      </c>
      <c r="S10" s="16"/>
    </row>
    <row r="11" spans="1:20" ht="17.100000000000001" customHeight="1" x14ac:dyDescent="0.25">
      <c r="A11" s="14">
        <v>3</v>
      </c>
      <c r="B11" s="15" t="s">
        <v>12</v>
      </c>
      <c r="C11" s="37">
        <f t="shared" si="1"/>
        <v>11357267</v>
      </c>
      <c r="D11" s="37"/>
      <c r="E11" s="37">
        <f t="shared" si="0"/>
        <v>11357267</v>
      </c>
      <c r="F11" s="37">
        <v>3646924</v>
      </c>
      <c r="G11" s="37">
        <v>3535510</v>
      </c>
      <c r="H11" s="16"/>
      <c r="I11" s="37">
        <v>598</v>
      </c>
      <c r="J11" s="16"/>
      <c r="K11" s="37">
        <v>1579146</v>
      </c>
      <c r="L11" s="37">
        <v>201708</v>
      </c>
      <c r="M11" s="37">
        <v>1418764</v>
      </c>
      <c r="N11" s="37">
        <v>623547</v>
      </c>
      <c r="O11" s="37">
        <v>107479</v>
      </c>
      <c r="P11" s="37">
        <v>169410</v>
      </c>
      <c r="Q11" s="16"/>
      <c r="R11" s="37">
        <v>74181</v>
      </c>
      <c r="S11" s="16"/>
    </row>
    <row r="12" spans="1:20" ht="17.100000000000001" customHeight="1" x14ac:dyDescent="0.25">
      <c r="A12" s="14">
        <v>4</v>
      </c>
      <c r="B12" s="33" t="s">
        <v>43</v>
      </c>
      <c r="C12" s="37">
        <f t="shared" si="1"/>
        <v>77795797</v>
      </c>
      <c r="D12" s="37"/>
      <c r="E12" s="37">
        <f t="shared" si="0"/>
        <v>77795797</v>
      </c>
      <c r="F12" s="37">
        <v>13211789</v>
      </c>
      <c r="G12" s="37">
        <v>0</v>
      </c>
      <c r="H12" s="16"/>
      <c r="I12" s="37">
        <v>246</v>
      </c>
      <c r="J12" s="16"/>
      <c r="K12" s="37">
        <v>6582192</v>
      </c>
      <c r="L12" s="37">
        <v>10144734</v>
      </c>
      <c r="M12" s="37">
        <v>1005371</v>
      </c>
      <c r="N12" s="37">
        <v>38196229</v>
      </c>
      <c r="O12" s="37">
        <v>4384411</v>
      </c>
      <c r="P12" s="37">
        <v>4270825</v>
      </c>
      <c r="Q12" s="16"/>
      <c r="R12" s="37">
        <v>0</v>
      </c>
      <c r="S12" s="16"/>
    </row>
    <row r="13" spans="1:20" ht="17.100000000000001" customHeight="1" x14ac:dyDescent="0.25">
      <c r="A13" s="14">
        <v>5</v>
      </c>
      <c r="B13" s="15" t="s">
        <v>13</v>
      </c>
      <c r="C13" s="37">
        <f t="shared" si="1"/>
        <v>20588219</v>
      </c>
      <c r="D13" s="37"/>
      <c r="E13" s="37">
        <f t="shared" si="0"/>
        <v>20588219</v>
      </c>
      <c r="F13" s="37">
        <v>1274824</v>
      </c>
      <c r="G13" s="37">
        <v>13732235</v>
      </c>
      <c r="H13" s="16"/>
      <c r="I13" s="37">
        <v>0</v>
      </c>
      <c r="J13" s="16"/>
      <c r="K13" s="37">
        <v>2232500</v>
      </c>
      <c r="L13" s="37">
        <v>8075</v>
      </c>
      <c r="M13" s="37">
        <v>600698</v>
      </c>
      <c r="N13" s="37">
        <v>260902</v>
      </c>
      <c r="O13" s="37">
        <v>3230</v>
      </c>
      <c r="P13" s="37">
        <v>9690</v>
      </c>
      <c r="Q13" s="16"/>
      <c r="R13" s="37">
        <v>2466065</v>
      </c>
      <c r="S13" s="16"/>
    </row>
    <row r="14" spans="1:20" ht="17.100000000000001" customHeight="1" x14ac:dyDescent="0.25">
      <c r="A14" s="14">
        <v>6</v>
      </c>
      <c r="B14" s="15" t="s">
        <v>46</v>
      </c>
      <c r="C14" s="37">
        <f t="shared" si="1"/>
        <v>12199858</v>
      </c>
      <c r="D14" s="37"/>
      <c r="E14" s="37">
        <f t="shared" si="0"/>
        <v>12199858</v>
      </c>
      <c r="F14" s="37">
        <v>2398384</v>
      </c>
      <c r="G14" s="37">
        <v>5361018</v>
      </c>
      <c r="H14" s="16"/>
      <c r="I14" s="37">
        <v>0</v>
      </c>
      <c r="J14" s="16"/>
      <c r="K14" s="37">
        <v>987310</v>
      </c>
      <c r="L14" s="37">
        <v>218620</v>
      </c>
      <c r="M14" s="37">
        <v>452419</v>
      </c>
      <c r="N14" s="37">
        <v>2368823</v>
      </c>
      <c r="O14" s="37">
        <v>48386</v>
      </c>
      <c r="P14" s="37">
        <v>341914</v>
      </c>
      <c r="Q14" s="16"/>
      <c r="R14" s="37">
        <v>22984</v>
      </c>
      <c r="S14" s="16"/>
    </row>
    <row r="15" spans="1:20" ht="17.100000000000001" customHeight="1" x14ac:dyDescent="0.25">
      <c r="A15" s="14">
        <v>7</v>
      </c>
      <c r="B15" s="15" t="s">
        <v>14</v>
      </c>
      <c r="C15" s="37">
        <f t="shared" si="1"/>
        <v>80000000</v>
      </c>
      <c r="D15" s="37"/>
      <c r="E15" s="37">
        <f t="shared" si="0"/>
        <v>80000000</v>
      </c>
      <c r="F15" s="37">
        <v>0</v>
      </c>
      <c r="G15" s="37">
        <v>0</v>
      </c>
      <c r="H15" s="16"/>
      <c r="I15" s="37">
        <v>0</v>
      </c>
      <c r="J15" s="16"/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16"/>
      <c r="R15" s="37">
        <v>80000000</v>
      </c>
      <c r="S15" s="16"/>
    </row>
    <row r="16" spans="1:20" s="1" customFormat="1" ht="17.100000000000001" customHeight="1" x14ac:dyDescent="0.25">
      <c r="A16" s="14">
        <v>8</v>
      </c>
      <c r="B16" s="17" t="s">
        <v>20</v>
      </c>
      <c r="C16" s="38">
        <f>SUM(C9:C15)</f>
        <v>226769245</v>
      </c>
      <c r="D16" s="38">
        <f t="shared" ref="D16:S16" si="2">SUM(D9:D15)</f>
        <v>0</v>
      </c>
      <c r="E16" s="38">
        <f t="shared" si="2"/>
        <v>226769245</v>
      </c>
      <c r="F16" s="38">
        <f t="shared" si="2"/>
        <v>24888205</v>
      </c>
      <c r="G16" s="38">
        <f t="shared" si="2"/>
        <v>40155264</v>
      </c>
      <c r="H16" s="38">
        <f t="shared" si="2"/>
        <v>0</v>
      </c>
      <c r="I16" s="38">
        <f t="shared" si="2"/>
        <v>844</v>
      </c>
      <c r="J16" s="38">
        <f t="shared" si="2"/>
        <v>0</v>
      </c>
      <c r="K16" s="38">
        <f t="shared" si="2"/>
        <v>12477054</v>
      </c>
      <c r="L16" s="38">
        <f t="shared" si="2"/>
        <v>10766180</v>
      </c>
      <c r="M16" s="38">
        <f t="shared" si="2"/>
        <v>4015255</v>
      </c>
      <c r="N16" s="38">
        <f>SUM(N9:N15)</f>
        <v>41675879</v>
      </c>
      <c r="O16" s="38">
        <f t="shared" si="2"/>
        <v>4551539</v>
      </c>
      <c r="P16" s="38">
        <f t="shared" si="2"/>
        <v>4801015</v>
      </c>
      <c r="Q16" s="38">
        <f t="shared" si="2"/>
        <v>0</v>
      </c>
      <c r="R16" s="38">
        <f t="shared" si="2"/>
        <v>83438010</v>
      </c>
      <c r="S16" s="20">
        <f t="shared" si="2"/>
        <v>0</v>
      </c>
    </row>
    <row r="17" spans="1:21" ht="17.100000000000001" customHeight="1" x14ac:dyDescent="0.25">
      <c r="A17" s="5"/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4"/>
    </row>
    <row r="18" spans="1:21" ht="17.100000000000001" customHeight="1" x14ac:dyDescent="0.25">
      <c r="A18" s="5"/>
      <c r="B18" s="5"/>
      <c r="C18" s="18">
        <v>1</v>
      </c>
      <c r="D18" s="19">
        <v>2</v>
      </c>
      <c r="E18" s="19">
        <v>3</v>
      </c>
      <c r="F18" s="18">
        <v>4</v>
      </c>
      <c r="G18" s="19">
        <v>5</v>
      </c>
      <c r="H18" s="19">
        <v>6</v>
      </c>
      <c r="I18" s="18">
        <v>7</v>
      </c>
      <c r="J18" s="19">
        <v>8</v>
      </c>
      <c r="K18" s="19">
        <v>9</v>
      </c>
      <c r="L18" s="18">
        <v>10</v>
      </c>
      <c r="M18" s="19">
        <v>11</v>
      </c>
      <c r="N18" s="19">
        <v>12</v>
      </c>
      <c r="O18" s="18">
        <v>13</v>
      </c>
      <c r="P18" s="19">
        <v>14</v>
      </c>
      <c r="Q18" s="19">
        <v>15</v>
      </c>
      <c r="R18" s="18">
        <v>16</v>
      </c>
      <c r="S18" s="35">
        <v>17</v>
      </c>
      <c r="T18" s="1"/>
    </row>
    <row r="19" spans="1:21" ht="33" customHeight="1" x14ac:dyDescent="0.25">
      <c r="A19" s="14" t="s">
        <v>18</v>
      </c>
      <c r="B19" s="14" t="s">
        <v>24</v>
      </c>
      <c r="C19" s="14" t="s">
        <v>17</v>
      </c>
      <c r="D19" s="14" t="s">
        <v>0</v>
      </c>
      <c r="E19" s="14" t="s">
        <v>1</v>
      </c>
      <c r="F19" s="14" t="s">
        <v>15</v>
      </c>
      <c r="G19" s="14" t="s">
        <v>49</v>
      </c>
      <c r="H19" s="14" t="s">
        <v>2</v>
      </c>
      <c r="I19" s="14" t="s">
        <v>50</v>
      </c>
      <c r="J19" s="14" t="s">
        <v>51</v>
      </c>
      <c r="K19" s="14" t="s">
        <v>3</v>
      </c>
      <c r="L19" s="14" t="s">
        <v>4</v>
      </c>
      <c r="M19" s="14" t="s">
        <v>5</v>
      </c>
      <c r="N19" s="14" t="s">
        <v>6</v>
      </c>
      <c r="O19" s="14" t="s">
        <v>48</v>
      </c>
      <c r="P19" s="14" t="s">
        <v>7</v>
      </c>
      <c r="Q19" s="14" t="s">
        <v>8</v>
      </c>
      <c r="R19" s="14" t="s">
        <v>9</v>
      </c>
      <c r="S19" s="14" t="s">
        <v>10</v>
      </c>
    </row>
    <row r="20" spans="1:21" ht="17.100000000000001" customHeight="1" x14ac:dyDescent="0.25">
      <c r="A20" s="14">
        <v>9</v>
      </c>
      <c r="B20" s="15" t="s">
        <v>47</v>
      </c>
      <c r="C20" s="37">
        <f>SUM(D20:E20)</f>
        <v>177233521</v>
      </c>
      <c r="D20" s="37"/>
      <c r="E20" s="37">
        <f t="shared" ref="E20:E26" si="3">SUM(F20:S20)</f>
        <v>177233521</v>
      </c>
      <c r="F20" s="37">
        <v>6839442</v>
      </c>
      <c r="G20" s="37">
        <v>39668584</v>
      </c>
      <c r="H20" s="16"/>
      <c r="I20" s="37">
        <v>531</v>
      </c>
      <c r="J20" s="16"/>
      <c r="K20" s="37">
        <v>23068006</v>
      </c>
      <c r="L20" s="37">
        <v>18314426</v>
      </c>
      <c r="M20" s="37">
        <v>6224087</v>
      </c>
      <c r="N20" s="37">
        <f>67778253+2</f>
        <v>67778255</v>
      </c>
      <c r="O20" s="37">
        <v>7922338</v>
      </c>
      <c r="P20" s="37">
        <v>7417852</v>
      </c>
      <c r="Q20" s="37"/>
      <c r="R20" s="37">
        <v>0</v>
      </c>
      <c r="S20" s="16"/>
    </row>
    <row r="21" spans="1:21" ht="17.100000000000001" customHeight="1" x14ac:dyDescent="0.25">
      <c r="A21" s="14">
        <v>10</v>
      </c>
      <c r="B21" s="15" t="s">
        <v>11</v>
      </c>
      <c r="C21" s="37">
        <f t="shared" ref="C21:C26" si="4">SUM(D21:E21)</f>
        <v>11893752</v>
      </c>
      <c r="D21" s="37"/>
      <c r="E21" s="37">
        <f t="shared" si="3"/>
        <v>11893752</v>
      </c>
      <c r="F21" s="37">
        <v>458980</v>
      </c>
      <c r="G21" s="37">
        <v>2662071</v>
      </c>
      <c r="H21" s="16"/>
      <c r="I21" s="37">
        <v>36</v>
      </c>
      <c r="J21" s="16"/>
      <c r="K21" s="37">
        <v>1548043</v>
      </c>
      <c r="L21" s="37">
        <v>1229041</v>
      </c>
      <c r="M21" s="37">
        <v>417685</v>
      </c>
      <c r="N21" s="37">
        <v>4548610</v>
      </c>
      <c r="O21" s="37">
        <v>531651</v>
      </c>
      <c r="P21" s="37">
        <v>497635</v>
      </c>
      <c r="Q21" s="37"/>
      <c r="R21" s="37">
        <v>0</v>
      </c>
      <c r="S21" s="16"/>
    </row>
    <row r="22" spans="1:21" ht="17.100000000000001" customHeight="1" x14ac:dyDescent="0.25">
      <c r="A22" s="14">
        <v>11</v>
      </c>
      <c r="B22" s="15" t="s">
        <v>12</v>
      </c>
      <c r="C22" s="37">
        <f t="shared" si="4"/>
        <v>65901215</v>
      </c>
      <c r="D22" s="37"/>
      <c r="E22" s="37">
        <f t="shared" si="3"/>
        <v>65901215</v>
      </c>
      <c r="F22" s="37">
        <v>2543128</v>
      </c>
      <c r="G22" s="37">
        <v>14750076</v>
      </c>
      <c r="H22" s="16"/>
      <c r="I22" s="37">
        <v>198</v>
      </c>
      <c r="J22" s="16"/>
      <c r="K22" s="37">
        <v>8577438</v>
      </c>
      <c r="L22" s="37">
        <v>6809902</v>
      </c>
      <c r="M22" s="37">
        <v>2314319</v>
      </c>
      <c r="N22" s="37">
        <v>25203063</v>
      </c>
      <c r="O22" s="37">
        <v>2945784</v>
      </c>
      <c r="P22" s="37">
        <v>2757307</v>
      </c>
      <c r="Q22" s="37"/>
      <c r="R22" s="37">
        <v>0</v>
      </c>
      <c r="S22" s="16"/>
    </row>
    <row r="23" spans="1:21" ht="17.100000000000001" customHeight="1" x14ac:dyDescent="0.25">
      <c r="A23" s="14">
        <v>12</v>
      </c>
      <c r="B23" s="33" t="s">
        <v>43</v>
      </c>
      <c r="C23" s="37">
        <f t="shared" si="4"/>
        <v>0</v>
      </c>
      <c r="D23" s="37"/>
      <c r="E23" s="37">
        <f t="shared" si="3"/>
        <v>0</v>
      </c>
      <c r="F23" s="37">
        <v>0</v>
      </c>
      <c r="G23" s="37">
        <v>0</v>
      </c>
      <c r="H23" s="16"/>
      <c r="I23" s="37">
        <v>0</v>
      </c>
      <c r="J23" s="16"/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/>
      <c r="R23" s="37">
        <v>0</v>
      </c>
      <c r="S23" s="16"/>
    </row>
    <row r="24" spans="1:21" ht="17.100000000000001" customHeight="1" x14ac:dyDescent="0.25">
      <c r="A24" s="14">
        <v>13</v>
      </c>
      <c r="B24" s="15" t="s">
        <v>13</v>
      </c>
      <c r="C24" s="37">
        <f t="shared" si="4"/>
        <v>8069970</v>
      </c>
      <c r="D24" s="37"/>
      <c r="E24" s="37">
        <f t="shared" si="3"/>
        <v>8069970</v>
      </c>
      <c r="F24" s="37">
        <v>311420</v>
      </c>
      <c r="G24" s="37">
        <v>1806229</v>
      </c>
      <c r="H24" s="16"/>
      <c r="I24" s="37">
        <v>24</v>
      </c>
      <c r="J24" s="16"/>
      <c r="K24" s="37">
        <v>1050355</v>
      </c>
      <c r="L24" s="37">
        <v>833910</v>
      </c>
      <c r="M24" s="37">
        <v>283401</v>
      </c>
      <c r="N24" s="37">
        <v>3086255</v>
      </c>
      <c r="O24" s="37">
        <v>360728</v>
      </c>
      <c r="P24" s="37">
        <v>337648</v>
      </c>
      <c r="Q24" s="37"/>
      <c r="R24" s="37">
        <v>0</v>
      </c>
      <c r="S24" s="16"/>
    </row>
    <row r="25" spans="1:21" ht="17.100000000000001" customHeight="1" x14ac:dyDescent="0.25">
      <c r="A25" s="14">
        <v>14</v>
      </c>
      <c r="B25" s="15" t="s">
        <v>46</v>
      </c>
      <c r="C25" s="37">
        <f t="shared" si="4"/>
        <v>9898701</v>
      </c>
      <c r="D25" s="37"/>
      <c r="E25" s="37">
        <f t="shared" si="3"/>
        <v>9898701</v>
      </c>
      <c r="F25" s="37">
        <v>381991</v>
      </c>
      <c r="G25" s="37">
        <v>2215537</v>
      </c>
      <c r="H25" s="16"/>
      <c r="I25" s="37">
        <v>30</v>
      </c>
      <c r="J25" s="16"/>
      <c r="K25" s="37">
        <v>1288375</v>
      </c>
      <c r="L25" s="37">
        <v>1022882</v>
      </c>
      <c r="M25" s="37">
        <v>347623</v>
      </c>
      <c r="N25" s="37">
        <v>3785629</v>
      </c>
      <c r="O25" s="37">
        <v>442472</v>
      </c>
      <c r="P25" s="37">
        <v>414162</v>
      </c>
      <c r="Q25" s="37"/>
      <c r="R25" s="37">
        <v>0</v>
      </c>
      <c r="S25" s="16"/>
    </row>
    <row r="26" spans="1:21" ht="17.100000000000001" customHeight="1" x14ac:dyDescent="0.25">
      <c r="A26" s="14">
        <v>15</v>
      </c>
      <c r="B26" s="15" t="s">
        <v>14</v>
      </c>
      <c r="C26" s="37">
        <f t="shared" si="4"/>
        <v>815614</v>
      </c>
      <c r="D26" s="37"/>
      <c r="E26" s="37">
        <f t="shared" si="3"/>
        <v>815614</v>
      </c>
      <c r="F26" s="37">
        <v>31475</v>
      </c>
      <c r="G26" s="37">
        <v>182551</v>
      </c>
      <c r="H26" s="16"/>
      <c r="I26" s="37">
        <v>3</v>
      </c>
      <c r="J26" s="16"/>
      <c r="K26" s="37">
        <v>106157</v>
      </c>
      <c r="L26" s="37">
        <v>84281</v>
      </c>
      <c r="M26" s="37">
        <v>28643</v>
      </c>
      <c r="N26" s="37">
        <v>311921</v>
      </c>
      <c r="O26" s="37">
        <v>36458</v>
      </c>
      <c r="P26" s="37">
        <v>34125</v>
      </c>
      <c r="Q26" s="37"/>
      <c r="R26" s="37">
        <v>0</v>
      </c>
      <c r="S26" s="16"/>
    </row>
    <row r="27" spans="1:21" s="1" customFormat="1" ht="17.100000000000001" customHeight="1" x14ac:dyDescent="0.25">
      <c r="A27" s="14">
        <v>16</v>
      </c>
      <c r="B27" s="17" t="s">
        <v>19</v>
      </c>
      <c r="C27" s="38">
        <f>SUM(C20:C26)</f>
        <v>273812773</v>
      </c>
      <c r="D27" s="38">
        <f t="shared" ref="D27" si="5">SUM(D20:D26)</f>
        <v>0</v>
      </c>
      <c r="E27" s="38">
        <f t="shared" ref="E27" si="6">SUM(E20:E26)</f>
        <v>273812773</v>
      </c>
      <c r="F27" s="38">
        <f>SUM(F20:F26)</f>
        <v>10566436</v>
      </c>
      <c r="G27" s="38">
        <f>SUM(G20:G26)</f>
        <v>61285048</v>
      </c>
      <c r="H27" s="38">
        <f t="shared" ref="H27" si="7">SUM(H20:H26)</f>
        <v>0</v>
      </c>
      <c r="I27" s="38">
        <f t="shared" ref="I27:K27" si="8">SUM(I20:I26)</f>
        <v>822</v>
      </c>
      <c r="J27" s="38">
        <f t="shared" si="8"/>
        <v>0</v>
      </c>
      <c r="K27" s="38">
        <f t="shared" si="8"/>
        <v>35638374</v>
      </c>
      <c r="L27" s="38">
        <f t="shared" ref="L27" si="9">SUM(L20:L26)</f>
        <v>28294442</v>
      </c>
      <c r="M27" s="38">
        <f t="shared" ref="M27:O27" si="10">SUM(M20:M26)</f>
        <v>9615758</v>
      </c>
      <c r="N27" s="38">
        <f t="shared" ref="N27" si="11">SUM(N20:N26)</f>
        <v>104713733</v>
      </c>
      <c r="O27" s="38">
        <f t="shared" si="10"/>
        <v>12239431</v>
      </c>
      <c r="P27" s="38">
        <f t="shared" ref="P27" si="12">SUM(P20:P26)</f>
        <v>11458729</v>
      </c>
      <c r="Q27" s="38">
        <f t="shared" ref="Q27" si="13">SUM(Q20:Q26)</f>
        <v>0</v>
      </c>
      <c r="R27" s="38">
        <f t="shared" ref="R27" si="14">SUM(R20:R26)</f>
        <v>0</v>
      </c>
      <c r="S27" s="20">
        <f t="shared" ref="S27" si="15">SUM(S20:S26)</f>
        <v>0</v>
      </c>
    </row>
    <row r="28" spans="1:21" ht="17.100000000000001" customHeight="1" x14ac:dyDescent="0.25">
      <c r="A28" s="5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"/>
      <c r="U28" s="1"/>
    </row>
    <row r="29" spans="1:21" ht="17.100000000000001" customHeight="1" x14ac:dyDescent="0.25">
      <c r="A29" s="13"/>
      <c r="B29" s="2"/>
      <c r="C29" s="18">
        <v>1</v>
      </c>
      <c r="D29" s="19">
        <v>2</v>
      </c>
      <c r="E29" s="19">
        <v>3</v>
      </c>
      <c r="F29" s="18">
        <v>4</v>
      </c>
      <c r="G29" s="19">
        <v>5</v>
      </c>
      <c r="H29" s="19">
        <v>6</v>
      </c>
      <c r="I29" s="18">
        <v>7</v>
      </c>
      <c r="J29" s="19">
        <v>8</v>
      </c>
      <c r="K29" s="19">
        <v>9</v>
      </c>
      <c r="L29" s="18">
        <v>10</v>
      </c>
      <c r="M29" s="19">
        <v>11</v>
      </c>
      <c r="N29" s="19">
        <v>12</v>
      </c>
      <c r="O29" s="18">
        <v>13</v>
      </c>
      <c r="P29" s="19">
        <v>14</v>
      </c>
      <c r="Q29" s="19">
        <v>15</v>
      </c>
      <c r="R29" s="18">
        <v>16</v>
      </c>
      <c r="S29" s="35">
        <v>17</v>
      </c>
      <c r="T29" s="1"/>
    </row>
    <row r="30" spans="1:21" ht="31.5" customHeight="1" x14ac:dyDescent="0.25">
      <c r="A30" s="14" t="s">
        <v>18</v>
      </c>
      <c r="B30" s="17" t="s">
        <v>25</v>
      </c>
      <c r="C30" s="24" t="s">
        <v>16</v>
      </c>
      <c r="D30" s="14" t="s">
        <v>0</v>
      </c>
      <c r="E30" s="14" t="s">
        <v>1</v>
      </c>
      <c r="F30" s="14" t="s">
        <v>15</v>
      </c>
      <c r="G30" s="14" t="s">
        <v>49</v>
      </c>
      <c r="H30" s="14" t="s">
        <v>2</v>
      </c>
      <c r="I30" s="14" t="s">
        <v>50</v>
      </c>
      <c r="J30" s="14" t="s">
        <v>51</v>
      </c>
      <c r="K30" s="14" t="s">
        <v>3</v>
      </c>
      <c r="L30" s="14" t="s">
        <v>4</v>
      </c>
      <c r="M30" s="14" t="s">
        <v>5</v>
      </c>
      <c r="N30" s="14" t="s">
        <v>6</v>
      </c>
      <c r="O30" s="14" t="s">
        <v>48</v>
      </c>
      <c r="P30" s="14" t="s">
        <v>7</v>
      </c>
      <c r="Q30" s="14" t="s">
        <v>8</v>
      </c>
      <c r="R30" s="14" t="s">
        <v>9</v>
      </c>
      <c r="S30" s="14" t="s">
        <v>10</v>
      </c>
    </row>
    <row r="31" spans="1:21" ht="17.100000000000001" customHeight="1" x14ac:dyDescent="0.25">
      <c r="A31" s="14">
        <v>17</v>
      </c>
      <c r="B31" s="15" t="s">
        <v>47</v>
      </c>
      <c r="C31" s="37">
        <f>SUM(D31:E31)</f>
        <v>179579042</v>
      </c>
      <c r="D31" s="37">
        <f>D20+D9</f>
        <v>0</v>
      </c>
      <c r="E31" s="37">
        <f t="shared" ref="E31:R31" si="16">E20+E9</f>
        <v>179579042</v>
      </c>
      <c r="F31" s="37">
        <f t="shared" ref="F31:G37" si="17">F20+F9</f>
        <v>7246858</v>
      </c>
      <c r="G31" s="37">
        <f t="shared" si="17"/>
        <v>40121285</v>
      </c>
      <c r="H31" s="16"/>
      <c r="I31" s="37">
        <f t="shared" ref="I31" si="18">I20+I9</f>
        <v>531</v>
      </c>
      <c r="J31" s="16"/>
      <c r="K31" s="37">
        <f t="shared" si="16"/>
        <v>23590191</v>
      </c>
      <c r="L31" s="37">
        <f t="shared" si="16"/>
        <v>18475919</v>
      </c>
      <c r="M31" s="37">
        <f t="shared" si="16"/>
        <v>6368525</v>
      </c>
      <c r="N31" s="37">
        <f t="shared" ref="N31:N37" si="19">N20+N9</f>
        <v>67801055</v>
      </c>
      <c r="O31" s="37">
        <f t="shared" ref="O31" si="20">O20+O9</f>
        <v>7925338</v>
      </c>
      <c r="P31" s="37">
        <f t="shared" si="16"/>
        <v>7420253</v>
      </c>
      <c r="Q31" s="16"/>
      <c r="R31" s="37">
        <f t="shared" si="16"/>
        <v>629087</v>
      </c>
      <c r="S31" s="16"/>
    </row>
    <row r="32" spans="1:21" ht="17.100000000000001" customHeight="1" x14ac:dyDescent="0.25">
      <c r="A32" s="14">
        <v>18</v>
      </c>
      <c r="B32" s="15" t="s">
        <v>11</v>
      </c>
      <c r="C32" s="37">
        <f t="shared" ref="C32:C37" si="21">SUM(D32:E32)</f>
        <v>34376335</v>
      </c>
      <c r="D32" s="37">
        <f t="shared" ref="D32:R32" si="22">D21+D10</f>
        <v>0</v>
      </c>
      <c r="E32" s="37">
        <f t="shared" si="22"/>
        <v>34376335</v>
      </c>
      <c r="F32" s="37">
        <f t="shared" si="17"/>
        <v>4407848</v>
      </c>
      <c r="G32" s="37">
        <f t="shared" si="17"/>
        <v>19735871</v>
      </c>
      <c r="H32" s="16"/>
      <c r="I32" s="37">
        <f t="shared" ref="I32" si="23">I21+I10</f>
        <v>36</v>
      </c>
      <c r="J32" s="16"/>
      <c r="K32" s="37">
        <f t="shared" si="22"/>
        <v>2121764</v>
      </c>
      <c r="L32" s="37">
        <f t="shared" si="22"/>
        <v>1260591</v>
      </c>
      <c r="M32" s="37">
        <f t="shared" si="22"/>
        <v>811250</v>
      </c>
      <c r="N32" s="37">
        <f t="shared" si="19"/>
        <v>4752188</v>
      </c>
      <c r="O32" s="37">
        <f t="shared" ref="O32" si="24">O21+O10</f>
        <v>536684</v>
      </c>
      <c r="P32" s="37">
        <f t="shared" si="22"/>
        <v>504410</v>
      </c>
      <c r="Q32" s="16"/>
      <c r="R32" s="37">
        <f t="shared" si="22"/>
        <v>245693</v>
      </c>
      <c r="S32" s="16"/>
    </row>
    <row r="33" spans="1:21" ht="17.100000000000001" customHeight="1" x14ac:dyDescent="0.25">
      <c r="A33" s="14">
        <v>19</v>
      </c>
      <c r="B33" s="15" t="s">
        <v>12</v>
      </c>
      <c r="C33" s="37">
        <f t="shared" si="21"/>
        <v>77258482</v>
      </c>
      <c r="D33" s="37">
        <f t="shared" ref="D33:R33" si="25">D22+D11</f>
        <v>0</v>
      </c>
      <c r="E33" s="37">
        <f t="shared" si="25"/>
        <v>77258482</v>
      </c>
      <c r="F33" s="37">
        <f t="shared" si="17"/>
        <v>6190052</v>
      </c>
      <c r="G33" s="37">
        <f t="shared" si="17"/>
        <v>18285586</v>
      </c>
      <c r="H33" s="16"/>
      <c r="I33" s="37">
        <f t="shared" ref="I33" si="26">I22+I11</f>
        <v>796</v>
      </c>
      <c r="J33" s="16"/>
      <c r="K33" s="37">
        <f t="shared" si="25"/>
        <v>10156584</v>
      </c>
      <c r="L33" s="37">
        <f t="shared" si="25"/>
        <v>7011610</v>
      </c>
      <c r="M33" s="37">
        <f t="shared" si="25"/>
        <v>3733083</v>
      </c>
      <c r="N33" s="37">
        <f t="shared" si="19"/>
        <v>25826610</v>
      </c>
      <c r="O33" s="37">
        <f t="shared" ref="O33" si="27">O22+O11</f>
        <v>3053263</v>
      </c>
      <c r="P33" s="37">
        <f t="shared" si="25"/>
        <v>2926717</v>
      </c>
      <c r="Q33" s="16"/>
      <c r="R33" s="37">
        <f t="shared" si="25"/>
        <v>74181</v>
      </c>
      <c r="S33" s="16"/>
    </row>
    <row r="34" spans="1:21" ht="17.100000000000001" customHeight="1" x14ac:dyDescent="0.25">
      <c r="A34" s="14">
        <v>20</v>
      </c>
      <c r="B34" s="33" t="s">
        <v>43</v>
      </c>
      <c r="C34" s="37">
        <f t="shared" si="21"/>
        <v>77795797</v>
      </c>
      <c r="D34" s="37">
        <f t="shared" ref="D34:R34" si="28">D23+D12</f>
        <v>0</v>
      </c>
      <c r="E34" s="37">
        <f t="shared" si="28"/>
        <v>77795797</v>
      </c>
      <c r="F34" s="37">
        <f t="shared" si="17"/>
        <v>13211789</v>
      </c>
      <c r="G34" s="37">
        <f t="shared" si="17"/>
        <v>0</v>
      </c>
      <c r="H34" s="16"/>
      <c r="I34" s="37">
        <f t="shared" ref="I34" si="29">I23+I12</f>
        <v>246</v>
      </c>
      <c r="J34" s="16"/>
      <c r="K34" s="37">
        <f t="shared" si="28"/>
        <v>6582192</v>
      </c>
      <c r="L34" s="37">
        <f t="shared" si="28"/>
        <v>10144734</v>
      </c>
      <c r="M34" s="37">
        <f t="shared" si="28"/>
        <v>1005371</v>
      </c>
      <c r="N34" s="37">
        <f t="shared" si="19"/>
        <v>38196229</v>
      </c>
      <c r="O34" s="37">
        <f t="shared" ref="O34" si="30">O23+O12</f>
        <v>4384411</v>
      </c>
      <c r="P34" s="37">
        <f t="shared" si="28"/>
        <v>4270825</v>
      </c>
      <c r="Q34" s="16"/>
      <c r="R34" s="37">
        <f t="shared" si="28"/>
        <v>0</v>
      </c>
      <c r="S34" s="16"/>
    </row>
    <row r="35" spans="1:21" ht="17.100000000000001" customHeight="1" x14ac:dyDescent="0.25">
      <c r="A35" s="14">
        <v>21</v>
      </c>
      <c r="B35" s="15" t="s">
        <v>13</v>
      </c>
      <c r="C35" s="37">
        <f t="shared" si="21"/>
        <v>28658189</v>
      </c>
      <c r="D35" s="37">
        <f t="shared" ref="D35:R35" si="31">D24+D13</f>
        <v>0</v>
      </c>
      <c r="E35" s="37">
        <f t="shared" si="31"/>
        <v>28658189</v>
      </c>
      <c r="F35" s="37">
        <f t="shared" si="17"/>
        <v>1586244</v>
      </c>
      <c r="G35" s="37">
        <f t="shared" si="17"/>
        <v>15538464</v>
      </c>
      <c r="H35" s="16"/>
      <c r="I35" s="37">
        <f t="shared" ref="I35" si="32">I24+I13</f>
        <v>24</v>
      </c>
      <c r="J35" s="16"/>
      <c r="K35" s="37">
        <f t="shared" si="31"/>
        <v>3282855</v>
      </c>
      <c r="L35" s="37">
        <f t="shared" si="31"/>
        <v>841985</v>
      </c>
      <c r="M35" s="37">
        <f t="shared" si="31"/>
        <v>884099</v>
      </c>
      <c r="N35" s="37">
        <f t="shared" si="19"/>
        <v>3347157</v>
      </c>
      <c r="O35" s="37">
        <f t="shared" ref="O35" si="33">O24+O13</f>
        <v>363958</v>
      </c>
      <c r="P35" s="37">
        <f t="shared" si="31"/>
        <v>347338</v>
      </c>
      <c r="Q35" s="16"/>
      <c r="R35" s="37">
        <f t="shared" si="31"/>
        <v>2466065</v>
      </c>
      <c r="S35" s="16"/>
    </row>
    <row r="36" spans="1:21" ht="17.100000000000001" customHeight="1" x14ac:dyDescent="0.25">
      <c r="A36" s="14">
        <v>22</v>
      </c>
      <c r="B36" s="15" t="s">
        <v>46</v>
      </c>
      <c r="C36" s="37">
        <f t="shared" si="21"/>
        <v>22098559</v>
      </c>
      <c r="D36" s="37">
        <f t="shared" ref="D36:R36" si="34">D25+D14</f>
        <v>0</v>
      </c>
      <c r="E36" s="37">
        <f t="shared" si="34"/>
        <v>22098559</v>
      </c>
      <c r="F36" s="37">
        <f t="shared" si="17"/>
        <v>2780375</v>
      </c>
      <c r="G36" s="37">
        <f t="shared" si="17"/>
        <v>7576555</v>
      </c>
      <c r="H36" s="16"/>
      <c r="I36" s="37">
        <f t="shared" ref="I36" si="35">I25+I14</f>
        <v>30</v>
      </c>
      <c r="J36" s="16"/>
      <c r="K36" s="37">
        <f t="shared" si="34"/>
        <v>2275685</v>
      </c>
      <c r="L36" s="37">
        <f t="shared" si="34"/>
        <v>1241502</v>
      </c>
      <c r="M36" s="37">
        <f t="shared" si="34"/>
        <v>800042</v>
      </c>
      <c r="N36" s="37">
        <f t="shared" si="19"/>
        <v>6154452</v>
      </c>
      <c r="O36" s="37">
        <f t="shared" ref="O36" si="36">O25+O14</f>
        <v>490858</v>
      </c>
      <c r="P36" s="37">
        <f t="shared" si="34"/>
        <v>756076</v>
      </c>
      <c r="Q36" s="16"/>
      <c r="R36" s="37">
        <f t="shared" si="34"/>
        <v>22984</v>
      </c>
      <c r="S36" s="16"/>
    </row>
    <row r="37" spans="1:21" ht="17.100000000000001" customHeight="1" x14ac:dyDescent="0.25">
      <c r="A37" s="14">
        <v>23</v>
      </c>
      <c r="B37" s="15" t="s">
        <v>14</v>
      </c>
      <c r="C37" s="37">
        <f t="shared" si="21"/>
        <v>80815614</v>
      </c>
      <c r="D37" s="37">
        <f t="shared" ref="D37:R37" si="37">D26+D15</f>
        <v>0</v>
      </c>
      <c r="E37" s="37">
        <f t="shared" si="37"/>
        <v>80815614</v>
      </c>
      <c r="F37" s="37">
        <f t="shared" si="17"/>
        <v>31475</v>
      </c>
      <c r="G37" s="37">
        <f t="shared" si="17"/>
        <v>182551</v>
      </c>
      <c r="H37" s="16"/>
      <c r="I37" s="37">
        <f t="shared" ref="I37" si="38">I26+I15</f>
        <v>3</v>
      </c>
      <c r="J37" s="16"/>
      <c r="K37" s="37">
        <f t="shared" si="37"/>
        <v>106157</v>
      </c>
      <c r="L37" s="37">
        <f t="shared" si="37"/>
        <v>84281</v>
      </c>
      <c r="M37" s="37">
        <f t="shared" si="37"/>
        <v>28643</v>
      </c>
      <c r="N37" s="37">
        <f t="shared" si="19"/>
        <v>311921</v>
      </c>
      <c r="O37" s="37">
        <f t="shared" ref="O37" si="39">O26+O15</f>
        <v>36458</v>
      </c>
      <c r="P37" s="37">
        <f t="shared" si="37"/>
        <v>34125</v>
      </c>
      <c r="Q37" s="16"/>
      <c r="R37" s="37">
        <f t="shared" si="37"/>
        <v>80000000</v>
      </c>
      <c r="S37" s="16"/>
    </row>
    <row r="38" spans="1:21" s="1" customFormat="1" ht="17.100000000000001" customHeight="1" x14ac:dyDescent="0.25">
      <c r="A38" s="14">
        <v>24</v>
      </c>
      <c r="B38" s="17" t="s">
        <v>26</v>
      </c>
      <c r="C38" s="38">
        <f>SUM(C31:C37)</f>
        <v>500582018</v>
      </c>
      <c r="D38" s="38">
        <f t="shared" ref="D38" si="40">SUM(D31:D37)</f>
        <v>0</v>
      </c>
      <c r="E38" s="38">
        <f t="shared" ref="E38" si="41">SUM(E31:E37)</f>
        <v>500582018</v>
      </c>
      <c r="F38" s="38">
        <f t="shared" ref="F38" si="42">SUM(F31:F37)</f>
        <v>35454641</v>
      </c>
      <c r="G38" s="38">
        <f t="shared" ref="G38" si="43">SUM(G31:G37)</f>
        <v>101440312</v>
      </c>
      <c r="H38" s="38"/>
      <c r="I38" s="38">
        <f t="shared" ref="I38:K38" si="44">SUM(I31:I37)</f>
        <v>1666</v>
      </c>
      <c r="J38" s="38"/>
      <c r="K38" s="38">
        <f t="shared" si="44"/>
        <v>48115428</v>
      </c>
      <c r="L38" s="38">
        <f t="shared" ref="L38" si="45">SUM(L31:L37)</f>
        <v>39060622</v>
      </c>
      <c r="M38" s="38">
        <f t="shared" ref="M38:O38" si="46">SUM(M31:M37)</f>
        <v>13631013</v>
      </c>
      <c r="N38" s="38">
        <f t="shared" ref="N38" si="47">SUM(N31:N37)</f>
        <v>146389612</v>
      </c>
      <c r="O38" s="38">
        <f t="shared" si="46"/>
        <v>16790970</v>
      </c>
      <c r="P38" s="38">
        <f t="shared" ref="P38" si="48">SUM(P31:P37)</f>
        <v>16259744</v>
      </c>
      <c r="Q38" s="38"/>
      <c r="R38" s="38">
        <f t="shared" ref="R38" si="49">SUM(R31:R37)</f>
        <v>83438010</v>
      </c>
      <c r="S38" s="20"/>
    </row>
    <row r="39" spans="1:21" s="1" customFormat="1" ht="17.100000000000001" customHeight="1" x14ac:dyDescent="0.25">
      <c r="A39" s="14">
        <v>25</v>
      </c>
      <c r="B39" s="17" t="s">
        <v>33</v>
      </c>
      <c r="C39" s="38">
        <f>SUM(D39:E39)</f>
        <v>158584464</v>
      </c>
      <c r="D39" s="38"/>
      <c r="E39" s="38">
        <f t="shared" ref="E39:E44" si="50">SUM(F39:S39)</f>
        <v>158584464</v>
      </c>
      <c r="F39" s="38">
        <v>5825624</v>
      </c>
      <c r="G39" s="38">
        <v>39746129</v>
      </c>
      <c r="H39" s="38"/>
      <c r="I39" s="38">
        <v>499</v>
      </c>
      <c r="J39" s="38"/>
      <c r="K39" s="38">
        <v>20529604</v>
      </c>
      <c r="L39" s="38">
        <v>14946707</v>
      </c>
      <c r="M39" s="38">
        <v>5536397</v>
      </c>
      <c r="N39" s="38">
        <v>58528839</v>
      </c>
      <c r="O39" s="38">
        <v>7034202</v>
      </c>
      <c r="P39" s="38">
        <v>6436463</v>
      </c>
      <c r="Q39" s="38"/>
      <c r="R39" s="38">
        <v>0</v>
      </c>
      <c r="S39" s="38"/>
    </row>
    <row r="40" spans="1:21" ht="17.100000000000001" customHeight="1" x14ac:dyDescent="0.25">
      <c r="A40" s="14">
        <v>26</v>
      </c>
      <c r="B40" s="17" t="s">
        <v>27</v>
      </c>
      <c r="C40" s="37">
        <f>SUM(D40:E40)</f>
        <v>6116450021</v>
      </c>
      <c r="D40" s="37"/>
      <c r="E40" s="37">
        <f t="shared" si="50"/>
        <v>6116450021</v>
      </c>
      <c r="F40" s="37">
        <v>224250234</v>
      </c>
      <c r="G40" s="37">
        <v>1371735767</v>
      </c>
      <c r="H40" s="37"/>
      <c r="I40" s="37">
        <v>15435</v>
      </c>
      <c r="J40" s="37"/>
      <c r="K40" s="37">
        <v>797690754</v>
      </c>
      <c r="L40" s="37">
        <v>633311240</v>
      </c>
      <c r="M40" s="37">
        <v>215226429</v>
      </c>
      <c r="N40" s="37">
        <v>2343843622</v>
      </c>
      <c r="O40" s="37">
        <v>273953590</v>
      </c>
      <c r="P40" s="37">
        <v>256422950</v>
      </c>
      <c r="Q40" s="37"/>
      <c r="R40" s="37"/>
      <c r="S40" s="16"/>
      <c r="T40" s="6"/>
      <c r="U40" s="6"/>
    </row>
    <row r="41" spans="1:21" ht="17.100000000000001" customHeight="1" x14ac:dyDescent="0.25">
      <c r="A41" s="14">
        <v>27</v>
      </c>
      <c r="B41" s="17" t="s">
        <v>28</v>
      </c>
      <c r="C41" s="37">
        <f t="shared" ref="C41:C44" si="51">SUM(D41:E41)</f>
        <v>5615781053</v>
      </c>
      <c r="D41" s="37"/>
      <c r="E41" s="37">
        <f t="shared" si="50"/>
        <v>5615781053</v>
      </c>
      <c r="F41" s="37">
        <v>201731265</v>
      </c>
      <c r="G41" s="37">
        <v>1295319410</v>
      </c>
      <c r="H41" s="37"/>
      <c r="I41" s="37">
        <v>2834</v>
      </c>
      <c r="J41" s="37"/>
      <c r="K41" s="37">
        <v>716508714</v>
      </c>
      <c r="L41" s="37">
        <v>593673891</v>
      </c>
      <c r="M41" s="37">
        <v>211352784</v>
      </c>
      <c r="N41" s="37">
        <v>2142500213</v>
      </c>
      <c r="O41" s="37">
        <v>247583175</v>
      </c>
      <c r="P41" s="37">
        <v>207108767</v>
      </c>
      <c r="Q41" s="37"/>
      <c r="R41" s="37"/>
      <c r="S41" s="16"/>
      <c r="T41" s="6"/>
      <c r="U41" s="6"/>
    </row>
    <row r="42" spans="1:21" ht="17.100000000000001" customHeight="1" x14ac:dyDescent="0.25">
      <c r="A42" s="14">
        <v>28</v>
      </c>
      <c r="B42" s="17" t="s">
        <v>31</v>
      </c>
      <c r="C42" s="37">
        <f t="shared" si="51"/>
        <v>57099104</v>
      </c>
      <c r="D42" s="37"/>
      <c r="E42" s="37">
        <f t="shared" si="50"/>
        <v>57099104</v>
      </c>
      <c r="F42" s="37">
        <v>5395938</v>
      </c>
      <c r="G42" s="37">
        <v>1152623</v>
      </c>
      <c r="H42" s="37"/>
      <c r="I42" s="37">
        <v>0</v>
      </c>
      <c r="J42" s="37"/>
      <c r="K42" s="37">
        <v>12324850</v>
      </c>
      <c r="L42" s="37">
        <v>6897452</v>
      </c>
      <c r="M42" s="37">
        <v>973233</v>
      </c>
      <c r="N42" s="37">
        <v>27079666</v>
      </c>
      <c r="O42" s="37">
        <v>0</v>
      </c>
      <c r="P42" s="37">
        <v>3275342</v>
      </c>
      <c r="Q42" s="37"/>
      <c r="R42" s="37"/>
      <c r="S42" s="37"/>
      <c r="T42" s="6"/>
      <c r="U42" s="6"/>
    </row>
    <row r="43" spans="1:21" ht="17.100000000000001" customHeight="1" x14ac:dyDescent="0.25">
      <c r="A43" s="14">
        <v>29</v>
      </c>
      <c r="B43" s="17" t="s">
        <v>30</v>
      </c>
      <c r="C43" s="37">
        <f t="shared" si="51"/>
        <v>-908409</v>
      </c>
      <c r="D43" s="37"/>
      <c r="E43" s="37">
        <f t="shared" si="50"/>
        <v>-908409</v>
      </c>
      <c r="F43" s="37">
        <v>-435825</v>
      </c>
      <c r="G43" s="37">
        <v>-206230</v>
      </c>
      <c r="H43" s="37"/>
      <c r="I43" s="37">
        <v>0</v>
      </c>
      <c r="J43" s="37"/>
      <c r="K43" s="37">
        <v>-35746</v>
      </c>
      <c r="L43" s="37">
        <v>-11145</v>
      </c>
      <c r="M43" s="37">
        <v>-4929</v>
      </c>
      <c r="N43" s="37">
        <v>-188467</v>
      </c>
      <c r="O43" s="37">
        <v>-20572</v>
      </c>
      <c r="P43" s="37">
        <v>-5495</v>
      </c>
      <c r="Q43" s="37"/>
      <c r="R43" s="37"/>
      <c r="S43" s="37"/>
      <c r="T43" s="6"/>
      <c r="U43" s="6"/>
    </row>
    <row r="44" spans="1:21" ht="17.100000000000001" customHeight="1" x14ac:dyDescent="0.25">
      <c r="A44" s="14">
        <v>30</v>
      </c>
      <c r="B44" s="17" t="s">
        <v>29</v>
      </c>
      <c r="C44" s="37">
        <f t="shared" si="51"/>
        <v>0</v>
      </c>
      <c r="D44" s="37"/>
      <c r="E44" s="37">
        <f t="shared" si="50"/>
        <v>0</v>
      </c>
      <c r="F44" s="37"/>
      <c r="G44" s="37"/>
      <c r="H44" s="16"/>
      <c r="I44" s="37"/>
      <c r="J44" s="16"/>
      <c r="K44" s="37"/>
      <c r="L44" s="37"/>
      <c r="M44" s="37"/>
      <c r="N44" s="37"/>
      <c r="O44" s="37"/>
      <c r="P44" s="37"/>
      <c r="Q44" s="16"/>
      <c r="R44" s="37"/>
      <c r="S44" s="16"/>
      <c r="T44" s="6"/>
      <c r="U44" s="6"/>
    </row>
    <row r="45" spans="1:21" ht="17.100000000000001" customHeight="1" x14ac:dyDescent="0.25">
      <c r="A45" s="14">
        <v>31</v>
      </c>
      <c r="B45" s="17" t="s">
        <v>34</v>
      </c>
      <c r="C45" s="38">
        <f>C40+C42+C43-C38-C39-C41-C44</f>
        <v>-102306819</v>
      </c>
      <c r="D45" s="38">
        <f t="shared" ref="D45:S45" si="52">D40+D42+D43-D38-D39-D41-D44</f>
        <v>0</v>
      </c>
      <c r="E45" s="38">
        <f t="shared" si="52"/>
        <v>-102306819</v>
      </c>
      <c r="F45" s="38">
        <f t="shared" si="52"/>
        <v>-13801183</v>
      </c>
      <c r="G45" s="38">
        <f t="shared" si="52"/>
        <v>-63823691</v>
      </c>
      <c r="H45" s="38">
        <f t="shared" si="52"/>
        <v>0</v>
      </c>
      <c r="I45" s="38">
        <f t="shared" si="52"/>
        <v>10436</v>
      </c>
      <c r="J45" s="38">
        <f t="shared" si="52"/>
        <v>0</v>
      </c>
      <c r="K45" s="38">
        <f t="shared" si="52"/>
        <v>24826112</v>
      </c>
      <c r="L45" s="38">
        <f t="shared" si="52"/>
        <v>-7483673</v>
      </c>
      <c r="M45" s="38">
        <f t="shared" si="52"/>
        <v>-14325461</v>
      </c>
      <c r="N45" s="38">
        <f>N40+N42+N43-N38-N39-N41-N44</f>
        <v>23316157</v>
      </c>
      <c r="O45" s="38">
        <f>O40+O42+O43-O38-O39-O41-O44</f>
        <v>2524671</v>
      </c>
      <c r="P45" s="38">
        <f t="shared" si="52"/>
        <v>29887823</v>
      </c>
      <c r="Q45" s="38">
        <f t="shared" si="52"/>
        <v>0</v>
      </c>
      <c r="R45" s="38">
        <f t="shared" si="52"/>
        <v>-83438010</v>
      </c>
      <c r="S45" s="20">
        <f t="shared" si="52"/>
        <v>0</v>
      </c>
      <c r="T45" s="6"/>
      <c r="U45" s="6"/>
    </row>
    <row r="46" spans="1:21" ht="17.100000000000001" customHeight="1" x14ac:dyDescent="0.25">
      <c r="A46" s="6"/>
      <c r="C46" s="23"/>
    </row>
    <row r="47" spans="1:21" ht="17.100000000000001" customHeight="1" x14ac:dyDescent="0.25">
      <c r="A47" s="6"/>
    </row>
    <row r="48" spans="1:21" ht="23.25" customHeight="1" x14ac:dyDescent="0.4">
      <c r="A48" s="6"/>
      <c r="B48" s="40" t="s">
        <v>56</v>
      </c>
    </row>
    <row r="49" spans="1:3" ht="17.100000000000001" customHeight="1" x14ac:dyDescent="0.25">
      <c r="A49" s="6"/>
    </row>
    <row r="50" spans="1:3" ht="17.100000000000001" hidden="1" customHeight="1" x14ac:dyDescent="0.25">
      <c r="A50" s="6"/>
      <c r="C50" s="39"/>
    </row>
    <row r="51" spans="1:3" ht="17.100000000000001" hidden="1" customHeight="1" x14ac:dyDescent="0.25">
      <c r="A51" s="6"/>
    </row>
    <row r="52" spans="1:3" ht="17.100000000000001" hidden="1" customHeight="1" x14ac:dyDescent="0.25">
      <c r="A52" s="6"/>
    </row>
    <row r="53" spans="1:3" ht="17.100000000000001" hidden="1" customHeight="1" x14ac:dyDescent="0.25">
      <c r="A53" s="6"/>
    </row>
    <row r="54" spans="1:3" ht="17.100000000000001" hidden="1" customHeight="1" x14ac:dyDescent="0.25">
      <c r="A54" s="6"/>
    </row>
    <row r="55" spans="1:3" ht="17.100000000000001" hidden="1" customHeight="1" x14ac:dyDescent="0.25"/>
    <row r="56" spans="1:3" ht="17.100000000000001" hidden="1" customHeight="1" x14ac:dyDescent="0.25"/>
  </sheetData>
  <pageMargins left="0.45" right="0.45" top="0.75" bottom="0.75" header="0.3" footer="0.3"/>
  <pageSetup scale="41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41"/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9" x14ac:dyDescent="0.25">
      <c r="A7" s="41"/>
      <c r="B7" s="41"/>
      <c r="C7" s="41"/>
      <c r="D7" s="41"/>
      <c r="E7" s="41"/>
      <c r="F7" s="41"/>
      <c r="G7" s="41"/>
      <c r="H7" s="41"/>
      <c r="I7" s="41"/>
    </row>
    <row r="8" spans="1:9" x14ac:dyDescent="0.25">
      <c r="A8" s="41"/>
      <c r="B8" s="41"/>
      <c r="C8" s="41"/>
      <c r="D8" s="41"/>
      <c r="E8" s="41"/>
      <c r="F8" s="41"/>
      <c r="G8" s="41"/>
      <c r="H8" s="41"/>
      <c r="I8" s="41"/>
    </row>
    <row r="9" spans="1:9" x14ac:dyDescent="0.25">
      <c r="A9" s="41"/>
      <c r="B9" s="41"/>
      <c r="C9" s="41"/>
      <c r="D9" s="41"/>
      <c r="E9" s="41"/>
      <c r="F9" s="41"/>
      <c r="G9" s="41"/>
      <c r="H9" s="41"/>
      <c r="I9" s="41"/>
    </row>
    <row r="10" spans="1:9" x14ac:dyDescent="0.25">
      <c r="A10" s="41"/>
      <c r="B10" s="41"/>
      <c r="C10" s="41"/>
      <c r="D10" s="41"/>
      <c r="E10" s="41"/>
      <c r="F10" s="41"/>
      <c r="G10" s="41"/>
      <c r="H10" s="41"/>
      <c r="I10" s="41"/>
    </row>
    <row r="11" spans="1:9" x14ac:dyDescent="0.25">
      <c r="A11" s="41"/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41"/>
      <c r="B12" s="41"/>
      <c r="C12" s="41"/>
      <c r="D12" s="41"/>
      <c r="E12" s="41"/>
      <c r="F12" s="41"/>
      <c r="G12" s="41"/>
      <c r="H12" s="41"/>
      <c r="I12" s="41"/>
    </row>
    <row r="13" spans="1:9" x14ac:dyDescent="0.25">
      <c r="A13" s="41"/>
      <c r="B13" s="41"/>
      <c r="C13" s="41"/>
      <c r="D13" s="41"/>
      <c r="E13" s="41"/>
      <c r="F13" s="41"/>
      <c r="G13" s="41"/>
      <c r="H13" s="41"/>
      <c r="I13" s="41"/>
    </row>
    <row r="14" spans="1:9" x14ac:dyDescent="0.25">
      <c r="A14" s="41"/>
      <c r="B14" s="41"/>
      <c r="C14" s="41"/>
      <c r="D14" s="41"/>
      <c r="E14" s="41"/>
      <c r="F14" s="41"/>
      <c r="G14" s="41"/>
      <c r="H14" s="41"/>
      <c r="I14" s="41"/>
    </row>
    <row r="15" spans="1:9" x14ac:dyDescent="0.25">
      <c r="A15" s="41"/>
      <c r="B15" s="41"/>
      <c r="C15" s="41"/>
      <c r="D15" s="41"/>
      <c r="E15" s="41"/>
      <c r="F15" s="41"/>
      <c r="G15" s="41"/>
      <c r="H15" s="41"/>
      <c r="I15" s="41"/>
    </row>
    <row r="16" spans="1:9" x14ac:dyDescent="0.25">
      <c r="A16" s="41"/>
      <c r="B16" s="41"/>
      <c r="C16" s="41"/>
      <c r="D16" s="41"/>
      <c r="E16" s="41"/>
      <c r="F16" s="41"/>
      <c r="G16" s="41"/>
      <c r="H16" s="41"/>
      <c r="I16" s="41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31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50.25" x14ac:dyDescent="0.3">
      <c r="A2" s="32" t="s">
        <v>45</v>
      </c>
      <c r="B2" s="28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8.75" x14ac:dyDescent="0.3">
      <c r="A3" s="32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8.75" x14ac:dyDescent="0.3">
      <c r="A4" s="32" t="s">
        <v>44</v>
      </c>
      <c r="B4" s="2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6"/>
      <c r="O4" s="26"/>
      <c r="P4" s="26"/>
      <c r="Q4" s="26"/>
      <c r="R4" s="26"/>
      <c r="S4" s="26"/>
    </row>
    <row r="5" spans="1:19" ht="18.75" x14ac:dyDescent="0.3">
      <c r="A5" s="32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6"/>
      <c r="O5" s="26"/>
      <c r="P5" s="26"/>
      <c r="Q5" s="26"/>
      <c r="R5" s="26"/>
      <c r="S5" s="26"/>
    </row>
    <row r="6" spans="1:19" ht="33.75" x14ac:dyDescent="0.3">
      <c r="A6" s="32" t="s">
        <v>38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6"/>
      <c r="O6" s="26"/>
      <c r="P6" s="26"/>
      <c r="Q6" s="26"/>
      <c r="R6" s="26"/>
      <c r="S6" s="26"/>
    </row>
    <row r="7" spans="1:19" ht="18.75" x14ac:dyDescent="0.3">
      <c r="A7" s="3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6"/>
      <c r="O7" s="26"/>
      <c r="P7" s="26"/>
      <c r="Q7" s="26"/>
      <c r="R7" s="26"/>
      <c r="S7" s="26"/>
    </row>
    <row r="8" spans="1:19" ht="83.25" x14ac:dyDescent="0.3">
      <c r="A8" s="32" t="s">
        <v>39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6"/>
      <c r="O8" s="26"/>
      <c r="P8" s="26"/>
      <c r="Q8" s="26"/>
      <c r="R8" s="26"/>
      <c r="S8" s="26"/>
    </row>
    <row r="9" spans="1:19" ht="18.75" x14ac:dyDescent="0.3">
      <c r="A9" s="3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6"/>
      <c r="O9" s="26"/>
      <c r="P9" s="26"/>
      <c r="Q9" s="26"/>
      <c r="R9" s="26"/>
      <c r="S9" s="26"/>
    </row>
    <row r="10" spans="1:19" ht="18.75" x14ac:dyDescent="0.3">
      <c r="A10" s="32" t="s">
        <v>43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6"/>
      <c r="O10" s="26"/>
      <c r="P10" s="26"/>
      <c r="Q10" s="26"/>
      <c r="R10" s="26"/>
      <c r="S10" s="26"/>
    </row>
    <row r="11" spans="1:19" ht="18.75" x14ac:dyDescent="0.3">
      <c r="A11" s="32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6"/>
      <c r="O11" s="26"/>
      <c r="P11" s="26"/>
      <c r="Q11" s="26"/>
      <c r="R11" s="26"/>
      <c r="S11" s="26"/>
    </row>
    <row r="12" spans="1:19" ht="33.75" x14ac:dyDescent="0.3">
      <c r="A12" s="32" t="s">
        <v>40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6"/>
      <c r="O12" s="26"/>
      <c r="P12" s="26"/>
      <c r="Q12" s="26"/>
      <c r="R12" s="26"/>
      <c r="S12" s="26"/>
    </row>
    <row r="13" spans="1:19" ht="18.75" x14ac:dyDescent="0.3">
      <c r="A13" s="32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6"/>
      <c r="O13" s="26"/>
      <c r="P13" s="26"/>
      <c r="Q13" s="26"/>
      <c r="R13" s="26"/>
      <c r="S13" s="26"/>
    </row>
    <row r="14" spans="1:19" ht="18.75" x14ac:dyDescent="0.3">
      <c r="A14" s="32" t="s">
        <v>41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6"/>
      <c r="O14" s="26"/>
      <c r="P14" s="26"/>
      <c r="Q14" s="26"/>
      <c r="R14" s="26"/>
      <c r="S14" s="26"/>
    </row>
    <row r="15" spans="1:19" ht="18.75" x14ac:dyDescent="0.3">
      <c r="A15" s="32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6"/>
      <c r="O15" s="26"/>
      <c r="P15" s="26"/>
      <c r="Q15" s="26"/>
      <c r="R15" s="26"/>
      <c r="S15" s="26"/>
    </row>
    <row r="16" spans="1:19" ht="33.75" x14ac:dyDescent="0.3">
      <c r="A16" s="32" t="s">
        <v>42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6"/>
      <c r="O16" s="26"/>
      <c r="P16" s="26"/>
      <c r="Q16" s="26"/>
      <c r="R16" s="26"/>
      <c r="S16" s="26"/>
    </row>
    <row r="17" spans="1:19" ht="18.75" x14ac:dyDescent="0.3">
      <c r="A17" s="32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6"/>
      <c r="O17" s="26"/>
      <c r="P17" s="26"/>
      <c r="Q17" s="26"/>
      <c r="R17" s="26"/>
      <c r="S17" s="26"/>
    </row>
    <row r="18" spans="1:19" ht="18.75" x14ac:dyDescent="0.3">
      <c r="A18" s="32" t="s">
        <v>35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9" ht="18.75" x14ac:dyDescent="0.3">
      <c r="A19" s="32" t="s">
        <v>36</v>
      </c>
      <c r="B19" s="2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9" ht="18.75" x14ac:dyDescent="0.3">
      <c r="A20" s="30"/>
      <c r="B20" s="29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9" ht="18.75" x14ac:dyDescent="0.3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9" ht="18.75" x14ac:dyDescent="0.3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9" ht="18.75" x14ac:dyDescent="0.3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9" ht="18.75" x14ac:dyDescent="0.3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Exhibit</vt:lpstr>
      <vt:lpstr>Explanations</vt:lpstr>
      <vt:lpstr>Instructions</vt:lpstr>
      <vt:lpstr>Exhibit!Print_Area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UCare Minnesota Health Plan Reallocation of Expenses and Investment Income 2023 #1a </dc:title>
  <dc:subject>Supplemental</dc:subject>
  <dc:creator>MDH-MCS</dc:creator>
  <cp:lastModifiedBy>Foster, Morgan (MDH)</cp:lastModifiedBy>
  <cp:lastPrinted>2024-04-01T13:26:47Z</cp:lastPrinted>
  <dcterms:created xsi:type="dcterms:W3CDTF">2012-01-17T23:30:56Z</dcterms:created>
  <dcterms:modified xsi:type="dcterms:W3CDTF">2024-05-01T02:26:17Z</dcterms:modified>
</cp:coreProperties>
</file>