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4" documentId="13_ncr:1_{60CE82C1-AD48-4C8C-8F64-29157B31EBA0}" xr6:coauthVersionLast="47" xr6:coauthVersionMax="47" xr10:uidLastSave="{A304C9FC-1196-4677-8E88-B5D045A74943}"/>
  <bookViews>
    <workbookView xWindow="38280" yWindow="-120" windowWidth="29040" windowHeight="15840" xr2:uid="{135E7B07-E9C4-4E14-A42C-229984E111F6}"/>
  </bookViews>
  <sheets>
    <sheet name="Exhibit" sheetId="1" r:id="rId1"/>
    <sheet name="Explanations" sheetId="2" r:id="rId2"/>
    <sheet name="Instruc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1" i="1" l="1"/>
  <c r="L41" i="1"/>
  <c r="P41" i="1"/>
  <c r="E44" i="1" l="1"/>
  <c r="C44" i="1" s="1"/>
  <c r="E43" i="1"/>
  <c r="C43" i="1" s="1"/>
  <c r="E42" i="1"/>
  <c r="C42" i="1" s="1"/>
  <c r="E41" i="1"/>
  <c r="C41" i="1" s="1"/>
  <c r="E40" i="1"/>
  <c r="C40" i="1" s="1"/>
  <c r="E39" i="1"/>
  <c r="C39" i="1" s="1"/>
  <c r="P37" i="1"/>
  <c r="N37" i="1"/>
  <c r="L37" i="1"/>
  <c r="P36" i="1"/>
  <c r="N36" i="1"/>
  <c r="L36" i="1"/>
  <c r="P35" i="1"/>
  <c r="N35" i="1"/>
  <c r="L35" i="1"/>
  <c r="P34" i="1"/>
  <c r="N34" i="1"/>
  <c r="L34" i="1"/>
  <c r="P33" i="1"/>
  <c r="N33" i="1"/>
  <c r="L33" i="1"/>
  <c r="P32" i="1"/>
  <c r="N32" i="1"/>
  <c r="L32" i="1"/>
  <c r="P31" i="1"/>
  <c r="N31" i="1"/>
  <c r="L31" i="1"/>
  <c r="P27" i="1"/>
  <c r="N27" i="1"/>
  <c r="L27" i="1"/>
  <c r="E26" i="1"/>
  <c r="C26" i="1" s="1"/>
  <c r="E25" i="1"/>
  <c r="C25" i="1" s="1"/>
  <c r="E24" i="1"/>
  <c r="C24" i="1" s="1"/>
  <c r="E23" i="1"/>
  <c r="C23" i="1"/>
  <c r="E22" i="1"/>
  <c r="E33" i="1" s="1"/>
  <c r="C33" i="1" s="1"/>
  <c r="E21" i="1"/>
  <c r="E20" i="1"/>
  <c r="E31" i="1" s="1"/>
  <c r="P16" i="1"/>
  <c r="N16" i="1"/>
  <c r="L16" i="1"/>
  <c r="E15" i="1"/>
  <c r="C15" i="1" s="1"/>
  <c r="E14" i="1"/>
  <c r="E13" i="1"/>
  <c r="E12" i="1"/>
  <c r="E34" i="1" s="1"/>
  <c r="E11" i="1"/>
  <c r="C11" i="1"/>
  <c r="E10" i="1"/>
  <c r="C10" i="1" s="1"/>
  <c r="E9" i="1"/>
  <c r="C9" i="1"/>
  <c r="N38" i="1" l="1"/>
  <c r="N45" i="1" s="1"/>
  <c r="P38" i="1"/>
  <c r="P45" i="1" s="1"/>
  <c r="E36" i="1"/>
  <c r="C36" i="1" s="1"/>
  <c r="E35" i="1"/>
  <c r="C35" i="1" s="1"/>
  <c r="C22" i="1"/>
  <c r="C20" i="1"/>
  <c r="L38" i="1"/>
  <c r="L45" i="1" s="1"/>
  <c r="C13" i="1"/>
  <c r="E37" i="1"/>
  <c r="C37" i="1" s="1"/>
  <c r="E32" i="1"/>
  <c r="C32" i="1" s="1"/>
  <c r="C14" i="1"/>
  <c r="E16" i="1"/>
  <c r="C12" i="1"/>
  <c r="C34" i="1"/>
  <c r="C31" i="1"/>
  <c r="E27" i="1"/>
  <c r="C21" i="1"/>
  <c r="C27" i="1" l="1"/>
  <c r="C38" i="1"/>
  <c r="C45" i="1" s="1"/>
  <c r="E38" i="1"/>
  <c r="E45" i="1" s="1"/>
  <c r="C16" i="1"/>
</calcChain>
</file>

<file path=xl/sharedStrings.xml><?xml version="1.0" encoding="utf-8"?>
<sst xmlns="http://schemas.openxmlformats.org/spreadsheetml/2006/main" count="106" uniqueCount="56">
  <si>
    <t>Minnesota Supplement Report #1A</t>
  </si>
  <si>
    <t>REALLOCATION OF EXPENSES AND INVESTMENT INCOME</t>
  </si>
  <si>
    <t>Public Information, Minnesota Statutes § 62D.08</t>
  </si>
  <si>
    <t>For Dental: Please use "Explanations" tab to clarify any overlap reporting of Dental in other columns.</t>
  </si>
  <si>
    <t>Line</t>
  </si>
  <si>
    <t>Direct Non-Claim Expenses</t>
  </si>
  <si>
    <t>Total</t>
  </si>
  <si>
    <t>Non MN products</t>
  </si>
  <si>
    <t>Total MN products</t>
  </si>
  <si>
    <t>Commercial</t>
  </si>
  <si>
    <t>Medicare Advantage</t>
  </si>
  <si>
    <t>Medicare Cost</t>
  </si>
  <si>
    <t>Medicare Supplement</t>
  </si>
  <si>
    <t>Medicare Part D</t>
  </si>
  <si>
    <t>MSHO</t>
  </si>
  <si>
    <t>SNBC MA only</t>
  </si>
  <si>
    <t>SNBC Integrated</t>
  </si>
  <si>
    <t>PMAP</t>
  </si>
  <si>
    <t>MSC+</t>
  </si>
  <si>
    <t>MNCare</t>
  </si>
  <si>
    <t>Dental</t>
  </si>
  <si>
    <t>Other</t>
  </si>
  <si>
    <t>Admin Services Only</t>
  </si>
  <si>
    <t>Employee benefit expenses</t>
  </si>
  <si>
    <t>Sales expenses</t>
  </si>
  <si>
    <t>General business/office expense</t>
  </si>
  <si>
    <t>State premium taxes and assessments</t>
  </si>
  <si>
    <t>Consulting and professional fees</t>
  </si>
  <si>
    <t>Outsourced services</t>
  </si>
  <si>
    <t>Other expenses</t>
  </si>
  <si>
    <t>Total Direct Expenses</t>
  </si>
  <si>
    <t>Reallocated Indirect Non-Claim Expenses</t>
  </si>
  <si>
    <t>Total Indirect Expenses</t>
  </si>
  <si>
    <t>Direct plus Indirect Non-Claim Expenses</t>
  </si>
  <si>
    <t>NAIC Total</t>
  </si>
  <si>
    <t>Total Non-Claim Expenses = Sum of Lines 17 to 23</t>
  </si>
  <si>
    <t>Claims Adjustment Expenses</t>
  </si>
  <si>
    <t>Revenues (Supp Report #1, Line 8)</t>
  </si>
  <si>
    <t>Incurred Claims (Supp Report #1, Line 18  + Line 22)</t>
  </si>
  <si>
    <t>Net Investment Gain/(Loss) (Allocated)</t>
  </si>
  <si>
    <t>Aggregate Write Ins for Other Income or (Expenses)</t>
  </si>
  <si>
    <t>Federal and Foreign Income Taxes Incurred</t>
  </si>
  <si>
    <t>Net Income = Lines 26+28+29-24-25-27-30</t>
  </si>
  <si>
    <t>Please use the space below to explain any discrepancies between what is reported in Supplement Report #1 and Supplement Report #1a</t>
  </si>
  <si>
    <t xml:space="preserve">DRAFT 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</si>
  <si>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</si>
  <si>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Employee benefit expenses: salaries, wages and benefits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</si>
  <si>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</si>
  <si>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</si>
  <si>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</si>
  <si>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</si>
  <si>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</si>
  <si>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Indirect expenses must be allocated by dollars of premium income, or premium-equivalent for ASO business.</t>
  </si>
  <si>
    <t>Investment gain must be allocated by the prior five years of net income.</t>
  </si>
  <si>
    <t>For the Year Ending December 31, 2024</t>
  </si>
  <si>
    <t>Hennepin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</si>
</sst>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0" fillId="2" borderId="0" xfId="0" applyFont="1" applyFill="1"/>
    <xf numFmtId="15" fontId="0" fillId="2" borderId="0" xfId="0" applyNumberFormat="1" applyFont="1" applyFill="1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38" fontId="0" fillId="2" borderId="0" xfId="0" applyNumberFormat="1" applyFont="1" applyFill="1"/>
    <xf numFmtId="38" fontId="0" fillId="0" borderId="0" xfId="0" applyNumberFormat="1" applyFont="1"/>
    <xf numFmtId="0" fontId="6" fillId="2" borderId="0" xfId="0" applyFont="1" applyFill="1" applyAlignment="1">
      <alignment horizontal="center" vertical="top"/>
    </xf>
    <xf numFmtId="164" fontId="1" fillId="2" borderId="0" xfId="0" applyNumberFormat="1" applyFont="1" applyFill="1"/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5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top" wrapText="1"/>
    </xf>
    <xf numFmtId="0" fontId="0" fillId="0" borderId="6" xfId="0" applyFont="1" applyBorder="1" applyAlignment="1">
      <alignment vertical="top" wrapText="1"/>
    </xf>
    <xf numFmtId="38" fontId="0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0" fillId="2" borderId="0" xfId="0" applyFont="1" applyFill="1" applyAlignment="1">
      <alignment vertical="top" wrapText="1"/>
    </xf>
    <xf numFmtId="0" fontId="0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38" fontId="0" fillId="2" borderId="9" xfId="0" applyNumberFormat="1" applyFont="1" applyFill="1" applyBorder="1" applyAlignment="1">
      <alignment horizontal="center" vertical="top" wrapText="1"/>
    </xf>
    <xf numFmtId="3" fontId="1" fillId="4" borderId="5" xfId="0" applyNumberFormat="1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center" vertical="top" wrapText="1"/>
    </xf>
    <xf numFmtId="38" fontId="1" fillId="4" borderId="5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101601</xdr:colOff>
      <xdr:row>1</xdr:row>
      <xdr:rowOff>76200</xdr:rowOff>
    </xdr:from>
    <xdr:to>
      <xdr:col>2</xdr:col>
      <xdr:colOff>1067269</xdr:colOff>
      <xdr:row>4</xdr:row>
      <xdr:rowOff>177799</xdr:rowOff>
    </xdr:to>
    <xdr:pic>
      <xdr:nvPicPr>
        <xdr:cNvPr id="2" name="Picture 1" descr="Current as of 4/14/2025. For most recent version go to https://www.health.state.mn.us/facilities/insurance/managedcare/reports/financial/index.html. ">
          <a:extLst>
            <a:ext uri="{FF2B5EF4-FFF2-40B4-BE49-F238E27FC236}">
              <a16:creationId xmlns:a16="http://schemas.microsoft.com/office/drawing/2014/main" id="{C64ECC88-A8FD-EE2A-6B7C-7899761DD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3">
              <a:lumMod val="40000"/>
              <a:lumOff val="60000"/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01601" y="254000"/>
          <a:ext cx="5182068" cy="634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96BD-2CBC-49C4-B962-6B82C0ACB058}">
  <sheetPr>
    <pageSetUpPr fitToPage="1"/>
  </sheetPr>
  <dimension ref="A1:W130"/>
  <sheetViews>
    <sheetView tabSelected="1" zoomScale="75" zoomScaleNormal="75" workbookViewId="0">
      <selection activeCell="B3" sqref="B3"/>
    </sheetView>
  </sheetViews>
  <sheetFormatPr defaultColWidth="0" defaultRowHeight="15" zeroHeight="1" x14ac:dyDescent="0.25"/>
  <cols>
    <col min="1" max="1" width="8.7109375" style="12" customWidth="1"/>
    <col min="2" max="2" width="51.5703125" style="12" customWidth="1"/>
    <col min="3" max="3" width="15.85546875" style="16" bestFit="1" customWidth="1"/>
    <col min="4" max="4" width="12.7109375" style="16" customWidth="1"/>
    <col min="5" max="5" width="15.85546875" style="16" bestFit="1" customWidth="1"/>
    <col min="6" max="11" width="12.7109375" style="16" customWidth="1"/>
    <col min="12" max="12" width="14.140625" style="16" customWidth="1"/>
    <col min="13" max="13" width="12.7109375" style="16" customWidth="1"/>
    <col min="14" max="14" width="17" style="16" bestFit="1" customWidth="1"/>
    <col min="15" max="15" width="14.28515625" style="16" customWidth="1"/>
    <col min="16" max="16" width="15.42578125" style="16" bestFit="1" customWidth="1"/>
    <col min="17" max="19" width="12.7109375" style="12" customWidth="1"/>
    <col min="20" max="23" width="12.7109375" style="12" hidden="1" customWidth="1"/>
    <col min="24" max="16384" width="8.7109375" style="12" hidden="1"/>
  </cols>
  <sheetData>
    <row r="1" spans="1:20" s="10" customFormat="1" x14ac:dyDescent="0.25">
      <c r="G1" s="17" t="s">
        <v>55</v>
      </c>
    </row>
    <row r="2" spans="1:20" s="10" customFormat="1" x14ac:dyDescent="0.25">
      <c r="B2" s="18"/>
      <c r="C2" s="3"/>
      <c r="G2" s="19" t="s">
        <v>0</v>
      </c>
    </row>
    <row r="3" spans="1:20" s="10" customFormat="1" x14ac:dyDescent="0.25">
      <c r="C3" s="11"/>
      <c r="G3" s="19" t="s">
        <v>1</v>
      </c>
    </row>
    <row r="4" spans="1:20" s="10" customFormat="1" x14ac:dyDescent="0.25">
      <c r="G4" s="19" t="s">
        <v>54</v>
      </c>
    </row>
    <row r="5" spans="1:20" s="10" customFormat="1" x14ac:dyDescent="0.25">
      <c r="G5" s="20" t="s">
        <v>2</v>
      </c>
    </row>
    <row r="6" spans="1:20" s="10" customFormat="1" x14ac:dyDescent="0.25">
      <c r="E6" s="21"/>
      <c r="L6" s="10" t="s">
        <v>3</v>
      </c>
    </row>
    <row r="7" spans="1:20" x14ac:dyDescent="0.25">
      <c r="A7" s="22"/>
      <c r="B7" s="22"/>
      <c r="C7" s="23">
        <v>1</v>
      </c>
      <c r="D7" s="24">
        <v>2</v>
      </c>
      <c r="E7" s="24">
        <v>3</v>
      </c>
      <c r="F7" s="23">
        <v>4</v>
      </c>
      <c r="G7" s="24">
        <v>5</v>
      </c>
      <c r="H7" s="24">
        <v>6</v>
      </c>
      <c r="I7" s="23">
        <v>7</v>
      </c>
      <c r="J7" s="24">
        <v>8</v>
      </c>
      <c r="K7" s="24">
        <v>9</v>
      </c>
      <c r="L7" s="23">
        <v>10</v>
      </c>
      <c r="M7" s="24">
        <v>11</v>
      </c>
      <c r="N7" s="24">
        <v>12</v>
      </c>
      <c r="O7" s="23">
        <v>13</v>
      </c>
      <c r="P7" s="24">
        <v>14</v>
      </c>
      <c r="Q7" s="24">
        <v>15</v>
      </c>
      <c r="R7" s="23">
        <v>16</v>
      </c>
      <c r="S7" s="25">
        <v>17</v>
      </c>
    </row>
    <row r="8" spans="1:20" ht="30.75" customHeight="1" x14ac:dyDescent="0.25">
      <c r="A8" s="26" t="s">
        <v>4</v>
      </c>
      <c r="B8" s="26" t="s">
        <v>5</v>
      </c>
      <c r="C8" s="26" t="s">
        <v>6</v>
      </c>
      <c r="D8" s="26" t="s">
        <v>7</v>
      </c>
      <c r="E8" s="26" t="s">
        <v>8</v>
      </c>
      <c r="F8" s="26" t="s">
        <v>9</v>
      </c>
      <c r="G8" s="26" t="s">
        <v>10</v>
      </c>
      <c r="H8" s="26" t="s">
        <v>11</v>
      </c>
      <c r="I8" s="26" t="s">
        <v>12</v>
      </c>
      <c r="J8" s="26" t="s">
        <v>13</v>
      </c>
      <c r="K8" s="26" t="s">
        <v>14</v>
      </c>
      <c r="L8" s="26" t="s">
        <v>15</v>
      </c>
      <c r="M8" s="26" t="s">
        <v>16</v>
      </c>
      <c r="N8" s="26" t="s">
        <v>17</v>
      </c>
      <c r="O8" s="26" t="s">
        <v>18</v>
      </c>
      <c r="P8" s="26" t="s">
        <v>19</v>
      </c>
      <c r="Q8" s="26" t="s">
        <v>20</v>
      </c>
      <c r="R8" s="26" t="s">
        <v>21</v>
      </c>
      <c r="S8" s="26" t="s">
        <v>22</v>
      </c>
      <c r="T8" s="1"/>
    </row>
    <row r="9" spans="1:20" ht="17.100000000000001" customHeight="1" x14ac:dyDescent="0.25">
      <c r="A9" s="26">
        <v>1</v>
      </c>
      <c r="B9" s="27" t="s">
        <v>23</v>
      </c>
      <c r="C9" s="28">
        <f>SUM(D9:E9)</f>
        <v>0</v>
      </c>
      <c r="D9" s="28"/>
      <c r="E9" s="28">
        <f t="shared" ref="E9:E15" si="0">SUM(F9:S9)</f>
        <v>0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</row>
    <row r="10" spans="1:20" ht="17.100000000000001" customHeight="1" x14ac:dyDescent="0.25">
      <c r="A10" s="26">
        <v>2</v>
      </c>
      <c r="B10" s="27" t="s">
        <v>24</v>
      </c>
      <c r="C10" s="29">
        <f t="shared" ref="C10:C15" si="1">SUM(D10:E10)</f>
        <v>10637</v>
      </c>
      <c r="D10" s="29"/>
      <c r="E10" s="29">
        <f t="shared" si="0"/>
        <v>10637</v>
      </c>
      <c r="F10" s="28"/>
      <c r="G10" s="28"/>
      <c r="H10" s="28"/>
      <c r="I10" s="28"/>
      <c r="J10" s="28"/>
      <c r="K10" s="28"/>
      <c r="L10" s="29">
        <v>10637</v>
      </c>
      <c r="M10" s="29"/>
      <c r="N10" s="28"/>
      <c r="O10" s="28"/>
      <c r="P10" s="28"/>
      <c r="Q10" s="28"/>
      <c r="R10" s="28"/>
      <c r="S10" s="28"/>
    </row>
    <row r="11" spans="1:20" ht="17.100000000000001" customHeight="1" x14ac:dyDescent="0.25">
      <c r="A11" s="26">
        <v>3</v>
      </c>
      <c r="B11" s="27" t="s">
        <v>25</v>
      </c>
      <c r="C11" s="28">
        <f t="shared" si="1"/>
        <v>0</v>
      </c>
      <c r="D11" s="28"/>
      <c r="E11" s="28">
        <f t="shared" si="0"/>
        <v>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20" ht="17.100000000000001" customHeight="1" x14ac:dyDescent="0.25">
      <c r="A12" s="26">
        <v>4</v>
      </c>
      <c r="B12" s="30" t="s">
        <v>26</v>
      </c>
      <c r="C12" s="29">
        <f t="shared" si="1"/>
        <v>5237600</v>
      </c>
      <c r="D12" s="29"/>
      <c r="E12" s="29">
        <f t="shared" si="0"/>
        <v>5237600</v>
      </c>
      <c r="F12" s="29"/>
      <c r="G12" s="29"/>
      <c r="H12" s="29"/>
      <c r="I12" s="29"/>
      <c r="J12" s="29"/>
      <c r="K12" s="29"/>
      <c r="L12" s="29">
        <v>870940</v>
      </c>
      <c r="M12" s="29"/>
      <c r="N12" s="29">
        <v>4146140</v>
      </c>
      <c r="O12" s="29"/>
      <c r="P12" s="29">
        <v>220520</v>
      </c>
      <c r="Q12" s="28"/>
      <c r="R12" s="28"/>
      <c r="S12" s="28"/>
    </row>
    <row r="13" spans="1:20" ht="17.100000000000001" customHeight="1" x14ac:dyDescent="0.25">
      <c r="A13" s="26">
        <v>5</v>
      </c>
      <c r="B13" s="27" t="s">
        <v>27</v>
      </c>
      <c r="C13" s="31">
        <f t="shared" si="1"/>
        <v>-268</v>
      </c>
      <c r="D13" s="31"/>
      <c r="E13" s="31">
        <f t="shared" si="0"/>
        <v>-268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1">
        <v>-268</v>
      </c>
      <c r="Q13" s="28"/>
      <c r="R13" s="28"/>
      <c r="S13" s="28"/>
    </row>
    <row r="14" spans="1:20" ht="17.100000000000001" customHeight="1" x14ac:dyDescent="0.25">
      <c r="A14" s="26">
        <v>6</v>
      </c>
      <c r="B14" s="27" t="s">
        <v>28</v>
      </c>
      <c r="C14" s="29">
        <f t="shared" si="1"/>
        <v>1094</v>
      </c>
      <c r="D14" s="29"/>
      <c r="E14" s="29">
        <f t="shared" si="0"/>
        <v>1094</v>
      </c>
      <c r="F14" s="29"/>
      <c r="G14" s="29"/>
      <c r="H14" s="29"/>
      <c r="I14" s="29"/>
      <c r="J14" s="29"/>
      <c r="K14" s="29"/>
      <c r="L14" s="29">
        <v>1534</v>
      </c>
      <c r="M14" s="29"/>
      <c r="N14" s="29"/>
      <c r="O14" s="29"/>
      <c r="P14" s="31">
        <v>-440</v>
      </c>
      <c r="Q14" s="28"/>
      <c r="R14" s="28"/>
      <c r="S14" s="28"/>
    </row>
    <row r="15" spans="1:20" ht="17.100000000000001" customHeight="1" x14ac:dyDescent="0.25">
      <c r="A15" s="26">
        <v>7</v>
      </c>
      <c r="B15" s="27" t="s">
        <v>29</v>
      </c>
      <c r="C15" s="29">
        <f t="shared" si="1"/>
        <v>10988</v>
      </c>
      <c r="D15" s="29"/>
      <c r="E15" s="29">
        <f t="shared" si="0"/>
        <v>10988</v>
      </c>
      <c r="F15" s="29"/>
      <c r="G15" s="29"/>
      <c r="H15" s="29"/>
      <c r="I15" s="29"/>
      <c r="J15" s="29"/>
      <c r="K15" s="29"/>
      <c r="L15" s="29">
        <v>10988</v>
      </c>
      <c r="M15" s="29"/>
      <c r="N15" s="29"/>
      <c r="O15" s="29"/>
      <c r="P15" s="29"/>
      <c r="Q15" s="28"/>
      <c r="R15" s="28"/>
      <c r="S15" s="28"/>
    </row>
    <row r="16" spans="1:20" s="1" customFormat="1" ht="17.100000000000001" customHeight="1" x14ac:dyDescent="0.25">
      <c r="A16" s="26">
        <v>8</v>
      </c>
      <c r="B16" s="32" t="s">
        <v>30</v>
      </c>
      <c r="C16" s="39">
        <f>SUM(C9:C15)</f>
        <v>5260051</v>
      </c>
      <c r="D16" s="39"/>
      <c r="E16" s="39">
        <f t="shared" ref="E16:P16" si="2">SUM(E9:E15)</f>
        <v>5260051</v>
      </c>
      <c r="F16" s="39"/>
      <c r="G16" s="39"/>
      <c r="H16" s="39"/>
      <c r="I16" s="39"/>
      <c r="J16" s="39"/>
      <c r="K16" s="39"/>
      <c r="L16" s="39">
        <f t="shared" si="2"/>
        <v>894099</v>
      </c>
      <c r="M16" s="39"/>
      <c r="N16" s="39">
        <f>SUM(N9:N15)</f>
        <v>4146140</v>
      </c>
      <c r="O16" s="39"/>
      <c r="P16" s="39">
        <f t="shared" si="2"/>
        <v>219812</v>
      </c>
      <c r="Q16" s="40"/>
      <c r="R16" s="40"/>
      <c r="S16" s="40"/>
    </row>
    <row r="17" spans="1:21" s="10" customFormat="1" ht="17.100000000000001" customHeight="1" x14ac:dyDescent="0.25">
      <c r="A17" s="22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1:21" ht="17.100000000000001" customHeight="1" x14ac:dyDescent="0.25">
      <c r="A18" s="22"/>
      <c r="B18" s="22"/>
      <c r="C18" s="23">
        <v>1</v>
      </c>
      <c r="D18" s="24">
        <v>2</v>
      </c>
      <c r="E18" s="24">
        <v>3</v>
      </c>
      <c r="F18" s="23">
        <v>4</v>
      </c>
      <c r="G18" s="24">
        <v>5</v>
      </c>
      <c r="H18" s="24">
        <v>6</v>
      </c>
      <c r="I18" s="23">
        <v>7</v>
      </c>
      <c r="J18" s="24">
        <v>8</v>
      </c>
      <c r="K18" s="24">
        <v>9</v>
      </c>
      <c r="L18" s="23">
        <v>10</v>
      </c>
      <c r="M18" s="24">
        <v>11</v>
      </c>
      <c r="N18" s="24">
        <v>12</v>
      </c>
      <c r="O18" s="23">
        <v>13</v>
      </c>
      <c r="P18" s="24">
        <v>14</v>
      </c>
      <c r="Q18" s="24">
        <v>15</v>
      </c>
      <c r="R18" s="23">
        <v>16</v>
      </c>
      <c r="S18" s="25">
        <v>17</v>
      </c>
      <c r="T18" s="1"/>
    </row>
    <row r="19" spans="1:21" ht="33" customHeight="1" x14ac:dyDescent="0.25">
      <c r="A19" s="26" t="s">
        <v>4</v>
      </c>
      <c r="B19" s="26" t="s">
        <v>31</v>
      </c>
      <c r="C19" s="26" t="s">
        <v>6</v>
      </c>
      <c r="D19" s="26" t="s">
        <v>7</v>
      </c>
      <c r="E19" s="26" t="s">
        <v>8</v>
      </c>
      <c r="F19" s="26" t="s">
        <v>9</v>
      </c>
      <c r="G19" s="26" t="s">
        <v>10</v>
      </c>
      <c r="H19" s="26" t="s">
        <v>11</v>
      </c>
      <c r="I19" s="26" t="s">
        <v>12</v>
      </c>
      <c r="J19" s="26" t="s">
        <v>13</v>
      </c>
      <c r="K19" s="26" t="s">
        <v>14</v>
      </c>
      <c r="L19" s="26" t="s">
        <v>15</v>
      </c>
      <c r="M19" s="26" t="s">
        <v>16</v>
      </c>
      <c r="N19" s="26" t="s">
        <v>17</v>
      </c>
      <c r="O19" s="26" t="s">
        <v>18</v>
      </c>
      <c r="P19" s="26" t="s">
        <v>19</v>
      </c>
      <c r="Q19" s="26" t="s">
        <v>20</v>
      </c>
      <c r="R19" s="26" t="s">
        <v>21</v>
      </c>
      <c r="S19" s="26" t="s">
        <v>22</v>
      </c>
    </row>
    <row r="20" spans="1:21" ht="17.100000000000001" customHeight="1" x14ac:dyDescent="0.25">
      <c r="A20" s="26">
        <v>9</v>
      </c>
      <c r="B20" s="27" t="s">
        <v>23</v>
      </c>
      <c r="C20" s="29">
        <f>SUM(D20:E20)</f>
        <v>9237793</v>
      </c>
      <c r="D20" s="29"/>
      <c r="E20" s="29">
        <f t="shared" ref="E20:E26" si="3">SUM(F20:S20)</f>
        <v>9237793</v>
      </c>
      <c r="F20" s="29"/>
      <c r="G20" s="29"/>
      <c r="H20" s="29"/>
      <c r="I20" s="29"/>
      <c r="J20" s="29"/>
      <c r="K20" s="29"/>
      <c r="L20" s="29">
        <v>1536116</v>
      </c>
      <c r="M20" s="29"/>
      <c r="N20" s="29">
        <v>7312735</v>
      </c>
      <c r="O20" s="29"/>
      <c r="P20" s="29">
        <v>388942</v>
      </c>
      <c r="Q20" s="29"/>
      <c r="R20" s="29"/>
      <c r="S20" s="28"/>
    </row>
    <row r="21" spans="1:21" ht="17.100000000000001" customHeight="1" x14ac:dyDescent="0.25">
      <c r="A21" s="26">
        <v>10</v>
      </c>
      <c r="B21" s="27" t="s">
        <v>24</v>
      </c>
      <c r="C21" s="29">
        <f t="shared" ref="C21:C26" si="4">SUM(D21:E21)</f>
        <v>763247</v>
      </c>
      <c r="D21" s="29"/>
      <c r="E21" s="29">
        <f t="shared" si="3"/>
        <v>763247</v>
      </c>
      <c r="F21" s="29"/>
      <c r="G21" s="29"/>
      <c r="H21" s="29"/>
      <c r="I21" s="29"/>
      <c r="J21" s="29"/>
      <c r="K21" s="29"/>
      <c r="L21" s="29">
        <v>126917</v>
      </c>
      <c r="M21" s="29"/>
      <c r="N21" s="29">
        <v>604195</v>
      </c>
      <c r="O21" s="29"/>
      <c r="P21" s="29">
        <v>32135</v>
      </c>
      <c r="Q21" s="29"/>
      <c r="R21" s="29"/>
      <c r="S21" s="28"/>
    </row>
    <row r="22" spans="1:21" ht="17.100000000000001" customHeight="1" x14ac:dyDescent="0.25">
      <c r="A22" s="26">
        <v>11</v>
      </c>
      <c r="B22" s="27" t="s">
        <v>25</v>
      </c>
      <c r="C22" s="29">
        <f t="shared" si="4"/>
        <v>336415</v>
      </c>
      <c r="D22" s="29"/>
      <c r="E22" s="29">
        <f t="shared" si="3"/>
        <v>336415</v>
      </c>
      <c r="F22" s="29"/>
      <c r="G22" s="29"/>
      <c r="H22" s="29"/>
      <c r="I22" s="29"/>
      <c r="J22" s="29"/>
      <c r="K22" s="29"/>
      <c r="L22" s="29">
        <v>55941</v>
      </c>
      <c r="M22" s="29"/>
      <c r="N22" s="29">
        <v>266310</v>
      </c>
      <c r="O22" s="29"/>
      <c r="P22" s="29">
        <v>14164</v>
      </c>
      <c r="Q22" s="29"/>
      <c r="R22" s="29"/>
      <c r="S22" s="28"/>
    </row>
    <row r="23" spans="1:21" ht="17.100000000000001" customHeight="1" x14ac:dyDescent="0.25">
      <c r="A23" s="26">
        <v>12</v>
      </c>
      <c r="B23" s="30" t="s">
        <v>26</v>
      </c>
      <c r="C23" s="29">
        <f t="shared" si="4"/>
        <v>0</v>
      </c>
      <c r="D23" s="29"/>
      <c r="E23" s="29">
        <f t="shared" si="3"/>
        <v>0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8"/>
    </row>
    <row r="24" spans="1:21" ht="17.100000000000001" customHeight="1" x14ac:dyDescent="0.25">
      <c r="A24" s="26">
        <v>13</v>
      </c>
      <c r="B24" s="27" t="s">
        <v>27</v>
      </c>
      <c r="C24" s="29">
        <f t="shared" si="4"/>
        <v>1440262</v>
      </c>
      <c r="D24" s="29"/>
      <c r="E24" s="29">
        <f t="shared" si="3"/>
        <v>1440262</v>
      </c>
      <c r="F24" s="29"/>
      <c r="G24" s="29"/>
      <c r="H24" s="29"/>
      <c r="I24" s="29"/>
      <c r="J24" s="29"/>
      <c r="K24" s="29"/>
      <c r="L24" s="29">
        <v>239495</v>
      </c>
      <c r="M24" s="29"/>
      <c r="N24" s="29">
        <v>1140127</v>
      </c>
      <c r="O24" s="29"/>
      <c r="P24" s="29">
        <v>60640</v>
      </c>
      <c r="Q24" s="29"/>
      <c r="R24" s="29"/>
      <c r="S24" s="28"/>
    </row>
    <row r="25" spans="1:21" ht="17.100000000000001" customHeight="1" x14ac:dyDescent="0.25">
      <c r="A25" s="26">
        <v>14</v>
      </c>
      <c r="B25" s="27" t="s">
        <v>28</v>
      </c>
      <c r="C25" s="29">
        <f t="shared" si="4"/>
        <v>2817547</v>
      </c>
      <c r="D25" s="29"/>
      <c r="E25" s="29">
        <f t="shared" si="3"/>
        <v>2817547</v>
      </c>
      <c r="F25" s="29"/>
      <c r="G25" s="29"/>
      <c r="H25" s="29"/>
      <c r="I25" s="29"/>
      <c r="J25" s="29"/>
      <c r="K25" s="29"/>
      <c r="L25" s="29">
        <v>468519</v>
      </c>
      <c r="M25" s="29"/>
      <c r="N25" s="29">
        <v>2230400</v>
      </c>
      <c r="O25" s="29"/>
      <c r="P25" s="29">
        <v>118628</v>
      </c>
      <c r="Q25" s="29"/>
      <c r="R25" s="29"/>
      <c r="S25" s="28"/>
    </row>
    <row r="26" spans="1:21" ht="17.100000000000001" customHeight="1" x14ac:dyDescent="0.25">
      <c r="A26" s="26">
        <v>15</v>
      </c>
      <c r="B26" s="27" t="s">
        <v>29</v>
      </c>
      <c r="C26" s="29">
        <f t="shared" si="4"/>
        <v>72676</v>
      </c>
      <c r="D26" s="29"/>
      <c r="E26" s="29">
        <f t="shared" si="3"/>
        <v>72676</v>
      </c>
      <c r="F26" s="29"/>
      <c r="G26" s="29"/>
      <c r="H26" s="29"/>
      <c r="I26" s="29"/>
      <c r="J26" s="29"/>
      <c r="K26" s="29"/>
      <c r="L26" s="29">
        <v>12085</v>
      </c>
      <c r="M26" s="29"/>
      <c r="N26" s="29">
        <v>57531</v>
      </c>
      <c r="O26" s="29"/>
      <c r="P26" s="29">
        <v>3060</v>
      </c>
      <c r="Q26" s="29"/>
      <c r="R26" s="29"/>
      <c r="S26" s="28"/>
    </row>
    <row r="27" spans="1:21" s="1" customFormat="1" ht="17.100000000000001" customHeight="1" x14ac:dyDescent="0.25">
      <c r="A27" s="26">
        <v>16</v>
      </c>
      <c r="B27" s="32" t="s">
        <v>32</v>
      </c>
      <c r="C27" s="39">
        <f>SUM(C20:C26)</f>
        <v>14667940</v>
      </c>
      <c r="D27" s="39"/>
      <c r="E27" s="39">
        <f t="shared" ref="E27:P27" si="5">SUM(E20:E26)</f>
        <v>14667940</v>
      </c>
      <c r="F27" s="39"/>
      <c r="G27" s="39"/>
      <c r="H27" s="39"/>
      <c r="I27" s="39"/>
      <c r="J27" s="39"/>
      <c r="K27" s="39"/>
      <c r="L27" s="39">
        <f t="shared" si="5"/>
        <v>2439073</v>
      </c>
      <c r="M27" s="39"/>
      <c r="N27" s="39">
        <f t="shared" si="5"/>
        <v>11611298</v>
      </c>
      <c r="O27" s="39"/>
      <c r="P27" s="39">
        <f t="shared" si="5"/>
        <v>617569</v>
      </c>
      <c r="Q27" s="39"/>
      <c r="R27" s="39"/>
      <c r="S27" s="40"/>
    </row>
    <row r="28" spans="1:21" s="10" customFormat="1" ht="17.100000000000001" customHeight="1" x14ac:dyDescent="0.25">
      <c r="A28" s="2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"/>
      <c r="U28" s="3"/>
    </row>
    <row r="29" spans="1:21" ht="17.100000000000001" customHeight="1" x14ac:dyDescent="0.25">
      <c r="A29" s="35"/>
      <c r="B29" s="36"/>
      <c r="C29" s="23">
        <v>1</v>
      </c>
      <c r="D29" s="24">
        <v>2</v>
      </c>
      <c r="E29" s="24">
        <v>3</v>
      </c>
      <c r="F29" s="23">
        <v>4</v>
      </c>
      <c r="G29" s="24">
        <v>5</v>
      </c>
      <c r="H29" s="24">
        <v>6</v>
      </c>
      <c r="I29" s="23">
        <v>7</v>
      </c>
      <c r="J29" s="24">
        <v>8</v>
      </c>
      <c r="K29" s="24">
        <v>9</v>
      </c>
      <c r="L29" s="23">
        <v>10</v>
      </c>
      <c r="M29" s="24">
        <v>11</v>
      </c>
      <c r="N29" s="24">
        <v>12</v>
      </c>
      <c r="O29" s="23">
        <v>13</v>
      </c>
      <c r="P29" s="24">
        <v>14</v>
      </c>
      <c r="Q29" s="24">
        <v>15</v>
      </c>
      <c r="R29" s="23">
        <v>16</v>
      </c>
      <c r="S29" s="25">
        <v>17</v>
      </c>
      <c r="T29" s="1"/>
    </row>
    <row r="30" spans="1:21" ht="31.5" customHeight="1" x14ac:dyDescent="0.25">
      <c r="A30" s="26" t="s">
        <v>4</v>
      </c>
      <c r="B30" s="32" t="s">
        <v>33</v>
      </c>
      <c r="C30" s="37" t="s">
        <v>34</v>
      </c>
      <c r="D30" s="26" t="s">
        <v>7</v>
      </c>
      <c r="E30" s="26" t="s">
        <v>8</v>
      </c>
      <c r="F30" s="26" t="s">
        <v>9</v>
      </c>
      <c r="G30" s="26" t="s">
        <v>10</v>
      </c>
      <c r="H30" s="26" t="s">
        <v>11</v>
      </c>
      <c r="I30" s="26" t="s">
        <v>12</v>
      </c>
      <c r="J30" s="26" t="s">
        <v>13</v>
      </c>
      <c r="K30" s="26" t="s">
        <v>14</v>
      </c>
      <c r="L30" s="26" t="s">
        <v>15</v>
      </c>
      <c r="M30" s="26" t="s">
        <v>16</v>
      </c>
      <c r="N30" s="26" t="s">
        <v>17</v>
      </c>
      <c r="O30" s="26" t="s">
        <v>18</v>
      </c>
      <c r="P30" s="26" t="s">
        <v>19</v>
      </c>
      <c r="Q30" s="26" t="s">
        <v>20</v>
      </c>
      <c r="R30" s="26" t="s">
        <v>21</v>
      </c>
      <c r="S30" s="26" t="s">
        <v>22</v>
      </c>
    </row>
    <row r="31" spans="1:21" ht="17.100000000000001" customHeight="1" x14ac:dyDescent="0.25">
      <c r="A31" s="26">
        <v>17</v>
      </c>
      <c r="B31" s="27" t="s">
        <v>23</v>
      </c>
      <c r="C31" s="31">
        <f>SUM(D31:E31)</f>
        <v>9237793</v>
      </c>
      <c r="D31" s="31"/>
      <c r="E31" s="31">
        <f t="shared" ref="E31:P37" si="6">E20+E9</f>
        <v>9237793</v>
      </c>
      <c r="F31" s="31"/>
      <c r="G31" s="31"/>
      <c r="H31" s="31"/>
      <c r="I31" s="31"/>
      <c r="J31" s="31"/>
      <c r="K31" s="31"/>
      <c r="L31" s="31">
        <f t="shared" si="6"/>
        <v>1536116</v>
      </c>
      <c r="M31" s="31"/>
      <c r="N31" s="31">
        <f t="shared" si="6"/>
        <v>7312735</v>
      </c>
      <c r="O31" s="31"/>
      <c r="P31" s="31">
        <f t="shared" si="6"/>
        <v>388942</v>
      </c>
      <c r="Q31" s="28"/>
      <c r="R31" s="28"/>
      <c r="S31" s="28"/>
    </row>
    <row r="32" spans="1:21" ht="17.100000000000001" customHeight="1" x14ac:dyDescent="0.25">
      <c r="A32" s="26">
        <v>18</v>
      </c>
      <c r="B32" s="27" t="s">
        <v>24</v>
      </c>
      <c r="C32" s="31">
        <f t="shared" ref="C32:C37" si="7">SUM(D32:E32)</f>
        <v>773884</v>
      </c>
      <c r="D32" s="31"/>
      <c r="E32" s="31">
        <f t="shared" ref="E32:P37" si="8">E21+E10</f>
        <v>773884</v>
      </c>
      <c r="F32" s="31"/>
      <c r="G32" s="31"/>
      <c r="H32" s="31"/>
      <c r="I32" s="31"/>
      <c r="J32" s="31"/>
      <c r="K32" s="31"/>
      <c r="L32" s="31">
        <f t="shared" si="8"/>
        <v>137554</v>
      </c>
      <c r="M32" s="31"/>
      <c r="N32" s="31">
        <f t="shared" si="6"/>
        <v>604195</v>
      </c>
      <c r="O32" s="31"/>
      <c r="P32" s="31">
        <f t="shared" si="8"/>
        <v>32135</v>
      </c>
      <c r="Q32" s="28"/>
      <c r="R32" s="28"/>
      <c r="S32" s="28"/>
    </row>
    <row r="33" spans="1:21" ht="17.100000000000001" customHeight="1" x14ac:dyDescent="0.25">
      <c r="A33" s="26">
        <v>19</v>
      </c>
      <c r="B33" s="27" t="s">
        <v>25</v>
      </c>
      <c r="C33" s="31">
        <f t="shared" si="7"/>
        <v>336415</v>
      </c>
      <c r="D33" s="31"/>
      <c r="E33" s="31">
        <f t="shared" si="8"/>
        <v>336415</v>
      </c>
      <c r="F33" s="31"/>
      <c r="G33" s="31"/>
      <c r="H33" s="31"/>
      <c r="I33" s="31"/>
      <c r="J33" s="31"/>
      <c r="K33" s="31"/>
      <c r="L33" s="31">
        <f t="shared" si="8"/>
        <v>55941</v>
      </c>
      <c r="M33" s="31"/>
      <c r="N33" s="31">
        <f t="shared" si="6"/>
        <v>266310</v>
      </c>
      <c r="O33" s="31"/>
      <c r="P33" s="31">
        <f t="shared" si="8"/>
        <v>14164</v>
      </c>
      <c r="Q33" s="28"/>
      <c r="R33" s="28"/>
      <c r="S33" s="28"/>
    </row>
    <row r="34" spans="1:21" ht="17.100000000000001" customHeight="1" x14ac:dyDescent="0.25">
      <c r="A34" s="26">
        <v>20</v>
      </c>
      <c r="B34" s="30" t="s">
        <v>26</v>
      </c>
      <c r="C34" s="31">
        <f t="shared" si="7"/>
        <v>5237600</v>
      </c>
      <c r="D34" s="31"/>
      <c r="E34" s="31">
        <f t="shared" si="8"/>
        <v>5237600</v>
      </c>
      <c r="F34" s="31"/>
      <c r="G34" s="31"/>
      <c r="H34" s="31"/>
      <c r="I34" s="31"/>
      <c r="J34" s="31"/>
      <c r="K34" s="31"/>
      <c r="L34" s="31">
        <f t="shared" si="8"/>
        <v>870940</v>
      </c>
      <c r="M34" s="31"/>
      <c r="N34" s="31">
        <f t="shared" si="6"/>
        <v>4146140</v>
      </c>
      <c r="O34" s="31"/>
      <c r="P34" s="31">
        <f t="shared" si="8"/>
        <v>220520</v>
      </c>
      <c r="Q34" s="28"/>
      <c r="R34" s="28"/>
      <c r="S34" s="28"/>
    </row>
    <row r="35" spans="1:21" ht="17.100000000000001" customHeight="1" x14ac:dyDescent="0.25">
      <c r="A35" s="26">
        <v>21</v>
      </c>
      <c r="B35" s="27" t="s">
        <v>27</v>
      </c>
      <c r="C35" s="31">
        <f t="shared" si="7"/>
        <v>1439994</v>
      </c>
      <c r="D35" s="31"/>
      <c r="E35" s="31">
        <f t="shared" si="8"/>
        <v>1439994</v>
      </c>
      <c r="F35" s="31"/>
      <c r="G35" s="31"/>
      <c r="H35" s="31"/>
      <c r="I35" s="31"/>
      <c r="J35" s="31"/>
      <c r="K35" s="31"/>
      <c r="L35" s="31">
        <f t="shared" si="8"/>
        <v>239495</v>
      </c>
      <c r="M35" s="31"/>
      <c r="N35" s="31">
        <f t="shared" si="6"/>
        <v>1140127</v>
      </c>
      <c r="O35" s="31"/>
      <c r="P35" s="31">
        <f t="shared" si="8"/>
        <v>60372</v>
      </c>
      <c r="Q35" s="28"/>
      <c r="R35" s="28"/>
      <c r="S35" s="28"/>
    </row>
    <row r="36" spans="1:21" ht="17.100000000000001" customHeight="1" x14ac:dyDescent="0.25">
      <c r="A36" s="26">
        <v>22</v>
      </c>
      <c r="B36" s="27" t="s">
        <v>28</v>
      </c>
      <c r="C36" s="31">
        <f t="shared" si="7"/>
        <v>2818641</v>
      </c>
      <c r="D36" s="31"/>
      <c r="E36" s="31">
        <f t="shared" si="8"/>
        <v>2818641</v>
      </c>
      <c r="F36" s="31"/>
      <c r="G36" s="31"/>
      <c r="H36" s="31"/>
      <c r="I36" s="31"/>
      <c r="J36" s="31"/>
      <c r="K36" s="31"/>
      <c r="L36" s="31">
        <f t="shared" si="8"/>
        <v>470053</v>
      </c>
      <c r="M36" s="31"/>
      <c r="N36" s="31">
        <f t="shared" si="6"/>
        <v>2230400</v>
      </c>
      <c r="O36" s="31"/>
      <c r="P36" s="31">
        <f t="shared" si="8"/>
        <v>118188</v>
      </c>
      <c r="Q36" s="28"/>
      <c r="R36" s="28"/>
      <c r="S36" s="28"/>
    </row>
    <row r="37" spans="1:21" ht="17.100000000000001" customHeight="1" x14ac:dyDescent="0.25">
      <c r="A37" s="26">
        <v>23</v>
      </c>
      <c r="B37" s="27" t="s">
        <v>29</v>
      </c>
      <c r="C37" s="31">
        <f t="shared" si="7"/>
        <v>83664</v>
      </c>
      <c r="D37" s="31"/>
      <c r="E37" s="31">
        <f t="shared" si="8"/>
        <v>83664</v>
      </c>
      <c r="F37" s="31"/>
      <c r="G37" s="31"/>
      <c r="H37" s="31"/>
      <c r="I37" s="31"/>
      <c r="J37" s="31"/>
      <c r="K37" s="31"/>
      <c r="L37" s="31">
        <f t="shared" si="8"/>
        <v>23073</v>
      </c>
      <c r="M37" s="31"/>
      <c r="N37" s="31">
        <f t="shared" si="6"/>
        <v>57531</v>
      </c>
      <c r="O37" s="31"/>
      <c r="P37" s="31">
        <f t="shared" si="8"/>
        <v>3060</v>
      </c>
      <c r="Q37" s="28"/>
      <c r="R37" s="28"/>
      <c r="S37" s="28"/>
    </row>
    <row r="38" spans="1:21" s="1" customFormat="1" ht="17.100000000000001" customHeight="1" x14ac:dyDescent="0.25">
      <c r="A38" s="26">
        <v>24</v>
      </c>
      <c r="B38" s="32" t="s">
        <v>35</v>
      </c>
      <c r="C38" s="41">
        <f>SUM(C31:C37)</f>
        <v>19927991</v>
      </c>
      <c r="D38" s="41"/>
      <c r="E38" s="41">
        <f t="shared" ref="E38:P38" si="9">SUM(E31:E37)</f>
        <v>19927991</v>
      </c>
      <c r="F38" s="41"/>
      <c r="G38" s="41"/>
      <c r="H38" s="41"/>
      <c r="I38" s="41"/>
      <c r="J38" s="41"/>
      <c r="K38" s="41"/>
      <c r="L38" s="41">
        <f t="shared" si="9"/>
        <v>3333172</v>
      </c>
      <c r="M38" s="41"/>
      <c r="N38" s="41">
        <f t="shared" si="9"/>
        <v>15757438</v>
      </c>
      <c r="O38" s="41"/>
      <c r="P38" s="41">
        <f t="shared" si="9"/>
        <v>837381</v>
      </c>
      <c r="Q38" s="40"/>
      <c r="R38" s="40"/>
      <c r="S38" s="40"/>
    </row>
    <row r="39" spans="1:21" s="1" customFormat="1" ht="17.100000000000001" customHeight="1" x14ac:dyDescent="0.25">
      <c r="A39" s="26">
        <v>25</v>
      </c>
      <c r="B39" s="32" t="s">
        <v>36</v>
      </c>
      <c r="C39" s="41">
        <f>SUM(D39:E39)</f>
        <v>15984435</v>
      </c>
      <c r="D39" s="41"/>
      <c r="E39" s="41">
        <f t="shared" ref="E39:E44" si="10">SUM(F39:S39)</f>
        <v>15984435</v>
      </c>
      <c r="F39" s="41"/>
      <c r="G39" s="41"/>
      <c r="H39" s="41"/>
      <c r="I39" s="41"/>
      <c r="J39" s="41"/>
      <c r="K39" s="41"/>
      <c r="L39" s="41">
        <v>1890944</v>
      </c>
      <c r="M39" s="41"/>
      <c r="N39" s="41">
        <v>13119612</v>
      </c>
      <c r="O39" s="41"/>
      <c r="P39" s="41">
        <v>973879</v>
      </c>
      <c r="Q39" s="40"/>
      <c r="R39" s="40"/>
      <c r="S39" s="40"/>
    </row>
    <row r="40" spans="1:21" ht="17.100000000000001" customHeight="1" x14ac:dyDescent="0.25">
      <c r="A40" s="26">
        <v>26</v>
      </c>
      <c r="B40" s="32" t="s">
        <v>37</v>
      </c>
      <c r="C40" s="31">
        <f>SUM(D40:E40)</f>
        <v>325602300</v>
      </c>
      <c r="D40" s="31"/>
      <c r="E40" s="31">
        <f t="shared" si="10"/>
        <v>325602300</v>
      </c>
      <c r="F40" s="31"/>
      <c r="G40" s="31"/>
      <c r="H40" s="31"/>
      <c r="I40" s="31"/>
      <c r="J40" s="31"/>
      <c r="K40" s="31"/>
      <c r="L40" s="31">
        <v>54079136</v>
      </c>
      <c r="M40" s="31"/>
      <c r="N40" s="31">
        <v>257853783</v>
      </c>
      <c r="O40" s="31"/>
      <c r="P40" s="31">
        <v>13669381</v>
      </c>
      <c r="Q40" s="28"/>
      <c r="R40" s="28"/>
      <c r="S40" s="28"/>
      <c r="T40" s="13"/>
      <c r="U40" s="13"/>
    </row>
    <row r="41" spans="1:21" ht="17.100000000000001" customHeight="1" x14ac:dyDescent="0.25">
      <c r="A41" s="26">
        <v>27</v>
      </c>
      <c r="B41" s="32" t="s">
        <v>38</v>
      </c>
      <c r="C41" s="31">
        <f t="shared" ref="C41:C44" si="11">SUM(D41:E41)</f>
        <v>345850682</v>
      </c>
      <c r="D41" s="31"/>
      <c r="E41" s="31">
        <f t="shared" si="10"/>
        <v>345850682</v>
      </c>
      <c r="F41" s="31"/>
      <c r="G41" s="31"/>
      <c r="H41" s="31"/>
      <c r="I41" s="31"/>
      <c r="J41" s="31"/>
      <c r="K41" s="31"/>
      <c r="L41" s="31">
        <f>53293231+1</f>
        <v>53293232</v>
      </c>
      <c r="M41" s="31"/>
      <c r="N41" s="31">
        <f>266032396+12100000</f>
        <v>278132396</v>
      </c>
      <c r="O41" s="31"/>
      <c r="P41" s="31">
        <f>13925054+500000</f>
        <v>14425054</v>
      </c>
      <c r="Q41" s="28"/>
      <c r="R41" s="28"/>
      <c r="S41" s="28"/>
      <c r="T41" s="13"/>
      <c r="U41" s="13"/>
    </row>
    <row r="42" spans="1:21" ht="17.100000000000001" customHeight="1" x14ac:dyDescent="0.25">
      <c r="A42" s="26">
        <v>28</v>
      </c>
      <c r="B42" s="32" t="s">
        <v>39</v>
      </c>
      <c r="C42" s="31">
        <f t="shared" si="11"/>
        <v>5544789</v>
      </c>
      <c r="D42" s="31"/>
      <c r="E42" s="31">
        <f t="shared" si="10"/>
        <v>5544789</v>
      </c>
      <c r="F42" s="31"/>
      <c r="G42" s="31"/>
      <c r="H42" s="31"/>
      <c r="I42" s="31"/>
      <c r="J42" s="31"/>
      <c r="K42" s="31"/>
      <c r="L42" s="31">
        <v>922021</v>
      </c>
      <c r="M42" s="31"/>
      <c r="N42" s="31">
        <v>4389314</v>
      </c>
      <c r="O42" s="31"/>
      <c r="P42" s="31">
        <v>233454</v>
      </c>
      <c r="Q42" s="28"/>
      <c r="R42" s="28"/>
      <c r="S42" s="28"/>
      <c r="T42" s="13"/>
      <c r="U42" s="13"/>
    </row>
    <row r="43" spans="1:21" ht="17.100000000000001" customHeight="1" x14ac:dyDescent="0.25">
      <c r="A43" s="26">
        <v>29</v>
      </c>
      <c r="B43" s="32" t="s">
        <v>40</v>
      </c>
      <c r="C43" s="31">
        <f t="shared" si="11"/>
        <v>0</v>
      </c>
      <c r="D43" s="31"/>
      <c r="E43" s="31">
        <f t="shared" si="10"/>
        <v>0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28"/>
      <c r="R43" s="28"/>
      <c r="S43" s="28"/>
      <c r="T43" s="13"/>
      <c r="U43" s="13"/>
    </row>
    <row r="44" spans="1:21" ht="17.100000000000001" customHeight="1" x14ac:dyDescent="0.25">
      <c r="A44" s="26">
        <v>30</v>
      </c>
      <c r="B44" s="32" t="s">
        <v>41</v>
      </c>
      <c r="C44" s="31">
        <f t="shared" si="11"/>
        <v>0</v>
      </c>
      <c r="D44" s="31"/>
      <c r="E44" s="31">
        <f t="shared" si="10"/>
        <v>0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28"/>
      <c r="R44" s="28"/>
      <c r="S44" s="28"/>
      <c r="T44" s="13"/>
      <c r="U44" s="13"/>
    </row>
    <row r="45" spans="1:21" ht="17.100000000000001" customHeight="1" x14ac:dyDescent="0.25">
      <c r="A45" s="26">
        <v>31</v>
      </c>
      <c r="B45" s="32" t="s">
        <v>42</v>
      </c>
      <c r="C45" s="41">
        <f>C40+C42+C43-C38-C39-C41-C44</f>
        <v>-50616019</v>
      </c>
      <c r="D45" s="41"/>
      <c r="E45" s="41">
        <f t="shared" ref="E45:P45" si="12">E40+E42+E43-E38-E39-E41-E44</f>
        <v>-50616019</v>
      </c>
      <c r="F45" s="41"/>
      <c r="G45" s="41"/>
      <c r="H45" s="41"/>
      <c r="I45" s="41"/>
      <c r="J45" s="41"/>
      <c r="K45" s="41"/>
      <c r="L45" s="41">
        <f t="shared" si="12"/>
        <v>-3516191</v>
      </c>
      <c r="M45" s="41"/>
      <c r="N45" s="41">
        <f>N40+N42+N43-N38-N39-N41-N44</f>
        <v>-44766349</v>
      </c>
      <c r="O45" s="41"/>
      <c r="P45" s="41">
        <f t="shared" si="12"/>
        <v>-2333479</v>
      </c>
      <c r="Q45" s="40"/>
      <c r="R45" s="40"/>
      <c r="S45" s="40"/>
      <c r="T45" s="13"/>
      <c r="U45" s="13"/>
    </row>
    <row r="46" spans="1:21" s="10" customFormat="1" ht="17.100000000000001" hidden="1" customHeight="1" x14ac:dyDescent="0.25">
      <c r="A46" s="14"/>
      <c r="C46" s="38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21" s="10" customFormat="1" ht="17.100000000000001" hidden="1" customHeight="1" x14ac:dyDescent="0.25">
      <c r="A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21" s="10" customFormat="1" ht="17.100000000000001" hidden="1" customHeight="1" x14ac:dyDescent="0.25">
      <c r="A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s="10" customFormat="1" ht="17.100000000000001" hidden="1" customHeight="1" x14ac:dyDescent="0.25">
      <c r="A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s="10" customFormat="1" ht="17.100000000000001" hidden="1" customHeight="1" x14ac:dyDescent="0.25">
      <c r="A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s="10" customFormat="1" ht="17.100000000000001" hidden="1" customHeight="1" x14ac:dyDescent="0.25">
      <c r="A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s="10" customFormat="1" ht="17.100000000000001" hidden="1" customHeight="1" x14ac:dyDescent="0.25">
      <c r="A52" s="14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s="10" customFormat="1" ht="17.100000000000001" hidden="1" customHeight="1" x14ac:dyDescent="0.25">
      <c r="A53" s="14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s="10" customFormat="1" ht="17.100000000000001" hidden="1" customHeight="1" x14ac:dyDescent="0.25">
      <c r="A54" s="14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s="10" customFormat="1" ht="17.100000000000001" hidden="1" customHeight="1" x14ac:dyDescent="0.25"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s="10" customFormat="1" ht="17.100000000000001" hidden="1" customHeight="1" x14ac:dyDescent="0.25"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  <row r="57" spans="1:16" s="10" customFormat="1" hidden="1" x14ac:dyDescent="0.25"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</row>
    <row r="58" spans="1:16" s="10" customFormat="1" hidden="1" x14ac:dyDescent="0.25"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</row>
    <row r="59" spans="1:16" s="10" customFormat="1" hidden="1" x14ac:dyDescent="0.25"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s="10" customFormat="1" hidden="1" x14ac:dyDescent="0.25"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</row>
    <row r="61" spans="1:16" s="10" customFormat="1" hidden="1" x14ac:dyDescent="0.25"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</row>
    <row r="62" spans="1:16" s="10" customFormat="1" hidden="1" x14ac:dyDescent="0.25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s="10" customFormat="1" hidden="1" x14ac:dyDescent="0.25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s="10" customFormat="1" hidden="1" x14ac:dyDescent="0.25"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3:16" s="10" customFormat="1" hidden="1" x14ac:dyDescent="0.25"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3:16" s="10" customFormat="1" hidden="1" x14ac:dyDescent="0.25"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</row>
    <row r="67" spans="3:16" s="10" customFormat="1" hidden="1" x14ac:dyDescent="0.25"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</row>
    <row r="68" spans="3:16" s="10" customFormat="1" hidden="1" x14ac:dyDescent="0.25"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</row>
    <row r="69" spans="3:16" s="10" customFormat="1" hidden="1" x14ac:dyDescent="0.25"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</row>
    <row r="70" spans="3:16" s="10" customFormat="1" hidden="1" x14ac:dyDescent="0.25"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</row>
    <row r="71" spans="3:16" s="10" customFormat="1" hidden="1" x14ac:dyDescent="0.25"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</row>
    <row r="72" spans="3:16" s="10" customFormat="1" hidden="1" x14ac:dyDescent="0.25"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</row>
    <row r="73" spans="3:16" s="10" customFormat="1" hidden="1" x14ac:dyDescent="0.25"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</row>
    <row r="74" spans="3:16" s="10" customFormat="1" hidden="1" x14ac:dyDescent="0.25"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3:16" s="10" customFormat="1" hidden="1" x14ac:dyDescent="0.25"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</row>
    <row r="76" spans="3:16" s="10" customFormat="1" hidden="1" x14ac:dyDescent="0.25"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</row>
    <row r="77" spans="3:16" s="10" customFormat="1" hidden="1" x14ac:dyDescent="0.25"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</row>
    <row r="78" spans="3:16" s="10" customFormat="1" hidden="1" x14ac:dyDescent="0.25"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</row>
    <row r="79" spans="3:16" s="10" customFormat="1" hidden="1" x14ac:dyDescent="0.25"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</row>
    <row r="80" spans="3:16" s="10" customFormat="1" hidden="1" x14ac:dyDescent="0.25"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</row>
    <row r="81" spans="3:16" s="10" customFormat="1" hidden="1" x14ac:dyDescent="0.25"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</row>
    <row r="82" spans="3:16" s="10" customFormat="1" hidden="1" x14ac:dyDescent="0.25"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</row>
    <row r="83" spans="3:16" s="10" customFormat="1" hidden="1" x14ac:dyDescent="0.25"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</row>
    <row r="84" spans="3:16" s="10" customFormat="1" hidden="1" x14ac:dyDescent="0.25"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</row>
    <row r="85" spans="3:16" s="10" customFormat="1" hidden="1" x14ac:dyDescent="0.25"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</row>
    <row r="86" spans="3:16" s="10" customFormat="1" hidden="1" x14ac:dyDescent="0.25"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</row>
    <row r="87" spans="3:16" s="10" customFormat="1" hidden="1" x14ac:dyDescent="0.25"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</row>
    <row r="88" spans="3:16" s="10" customFormat="1" hidden="1" x14ac:dyDescent="0.25"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</row>
    <row r="89" spans="3:16" s="10" customFormat="1" hidden="1" x14ac:dyDescent="0.25"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</row>
    <row r="90" spans="3:16" s="10" customFormat="1" hidden="1" x14ac:dyDescent="0.25"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</row>
    <row r="91" spans="3:16" s="10" customFormat="1" hidden="1" x14ac:dyDescent="0.25"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</row>
    <row r="92" spans="3:16" s="10" customFormat="1" hidden="1" x14ac:dyDescent="0.25"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</row>
    <row r="93" spans="3:16" s="10" customFormat="1" hidden="1" x14ac:dyDescent="0.25"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</row>
    <row r="94" spans="3:16" s="10" customFormat="1" hidden="1" x14ac:dyDescent="0.25"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</row>
    <row r="95" spans="3:16" s="10" customFormat="1" hidden="1" x14ac:dyDescent="0.25"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</row>
    <row r="96" spans="3:16" s="10" customFormat="1" hidden="1" x14ac:dyDescent="0.25"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</row>
    <row r="97" spans="3:16" s="10" customFormat="1" hidden="1" x14ac:dyDescent="0.25"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</row>
    <row r="98" spans="3:16" s="10" customFormat="1" hidden="1" x14ac:dyDescent="0.25"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</row>
    <row r="99" spans="3:16" s="10" customFormat="1" hidden="1" x14ac:dyDescent="0.25"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</row>
    <row r="100" spans="3:16" s="10" customFormat="1" hidden="1" x14ac:dyDescent="0.25"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</row>
    <row r="101" spans="3:16" s="10" customFormat="1" hidden="1" x14ac:dyDescent="0.25"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</row>
    <row r="102" spans="3:16" s="10" customFormat="1" hidden="1" x14ac:dyDescent="0.25"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</row>
    <row r="103" spans="3:16" s="10" customFormat="1" hidden="1" x14ac:dyDescent="0.25"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</row>
    <row r="104" spans="3:16" s="10" customFormat="1" hidden="1" x14ac:dyDescent="0.25"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</row>
    <row r="105" spans="3:16" s="10" customFormat="1" hidden="1" x14ac:dyDescent="0.25"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</row>
    <row r="106" spans="3:16" s="10" customFormat="1" hidden="1" x14ac:dyDescent="0.25"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3:16" s="10" customFormat="1" hidden="1" x14ac:dyDescent="0.25"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3:16" s="10" customFormat="1" hidden="1" x14ac:dyDescent="0.25"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</row>
    <row r="109" spans="3:16" s="10" customFormat="1" hidden="1" x14ac:dyDescent="0.25"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</row>
    <row r="110" spans="3:16" s="10" customFormat="1" hidden="1" x14ac:dyDescent="0.25"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</row>
    <row r="111" spans="3:16" s="10" customFormat="1" hidden="1" x14ac:dyDescent="0.25"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3:16" s="10" customFormat="1" hidden="1" x14ac:dyDescent="0.25"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</row>
    <row r="113" spans="3:16" s="10" customFormat="1" hidden="1" x14ac:dyDescent="0.25"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3:16" s="10" customFormat="1" hidden="1" x14ac:dyDescent="0.25"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</row>
    <row r="115" spans="3:16" s="10" customFormat="1" hidden="1" x14ac:dyDescent="0.25"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</row>
    <row r="116" spans="3:16" s="10" customFormat="1" hidden="1" x14ac:dyDescent="0.25"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</row>
    <row r="117" spans="3:16" s="10" customFormat="1" hidden="1" x14ac:dyDescent="0.25"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</row>
    <row r="118" spans="3:16" s="10" customFormat="1" hidden="1" x14ac:dyDescent="0.25"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</row>
    <row r="119" spans="3:16" s="10" customFormat="1" hidden="1" x14ac:dyDescent="0.25"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</row>
    <row r="120" spans="3:16" s="10" customFormat="1" hidden="1" x14ac:dyDescent="0.25"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</row>
    <row r="121" spans="3:16" s="10" customFormat="1" hidden="1" x14ac:dyDescent="0.25"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</row>
    <row r="122" spans="3:16" s="10" customFormat="1" hidden="1" x14ac:dyDescent="0.25"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</row>
    <row r="123" spans="3:16" s="10" customFormat="1" hidden="1" x14ac:dyDescent="0.25"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</row>
    <row r="124" spans="3:16" s="10" customFormat="1" hidden="1" x14ac:dyDescent="0.25"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</row>
    <row r="125" spans="3:16" s="10" customFormat="1" hidden="1" x14ac:dyDescent="0.25"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</row>
    <row r="126" spans="3:16" s="10" customFormat="1" hidden="1" x14ac:dyDescent="0.25"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</row>
    <row r="127" spans="3:16" s="10" customFormat="1" hidden="1" x14ac:dyDescent="0.25"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</row>
    <row r="128" spans="3:16" s="10" customFormat="1" hidden="1" x14ac:dyDescent="0.25"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</row>
    <row r="129" spans="3:16" s="10" customFormat="1" hidden="1" x14ac:dyDescent="0.25"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</row>
    <row r="130" spans="3:16" s="10" customFormat="1" hidden="1" x14ac:dyDescent="0.25"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</row>
  </sheetData>
  <pageMargins left="0.7" right="0.7" top="0.75" bottom="0.75" header="0.3" footer="0.3"/>
  <pageSetup paperSize="5" scale="52" orientation="landscape" horizontalDpi="1200" verticalDpi="1200" r:id="rId1"/>
  <colBreaks count="1" manualBreakCount="1">
    <brk id="5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736B-8725-4D43-A914-3F4383F4C625}">
  <dimension ref="A1:P68"/>
  <sheetViews>
    <sheetView zoomScale="115" zoomScaleNormal="115" workbookViewId="0">
      <selection activeCell="I7" sqref="I7"/>
    </sheetView>
  </sheetViews>
  <sheetFormatPr defaultColWidth="0" defaultRowHeight="15" zeroHeight="1" x14ac:dyDescent="0.25"/>
  <cols>
    <col min="1" max="15" width="8.7109375" customWidth="1"/>
    <col min="16" max="16" width="11.85546875" customWidth="1"/>
    <col min="17" max="16384" width="8.7109375" hidden="1"/>
  </cols>
  <sheetData>
    <row r="1" spans="1:1" s="6" customFormat="1" ht="18.75" x14ac:dyDescent="0.3">
      <c r="A1" s="5" t="s">
        <v>43</v>
      </c>
    </row>
    <row r="2" spans="1:1" s="2" customFormat="1" x14ac:dyDescent="0.25"/>
    <row r="3" spans="1:1" s="2" customFormat="1" x14ac:dyDescent="0.25"/>
    <row r="4" spans="1:1" s="2" customFormat="1" x14ac:dyDescent="0.25"/>
    <row r="5" spans="1:1" s="2" customFormat="1" x14ac:dyDescent="0.25"/>
    <row r="6" spans="1:1" s="2" customFormat="1" x14ac:dyDescent="0.25"/>
    <row r="7" spans="1:1" s="2" customFormat="1" x14ac:dyDescent="0.25"/>
    <row r="8" spans="1:1" s="2" customFormat="1" x14ac:dyDescent="0.25"/>
    <row r="9" spans="1:1" s="2" customFormat="1" x14ac:dyDescent="0.25"/>
    <row r="10" spans="1:1" s="2" customFormat="1" x14ac:dyDescent="0.25"/>
    <row r="11" spans="1:1" s="2" customFormat="1" x14ac:dyDescent="0.25"/>
    <row r="12" spans="1:1" s="2" customFormat="1" x14ac:dyDescent="0.25"/>
    <row r="13" spans="1:1" s="2" customFormat="1" x14ac:dyDescent="0.25"/>
    <row r="14" spans="1:1" s="2" customFormat="1" x14ac:dyDescent="0.25"/>
    <row r="15" spans="1:1" s="2" customFormat="1" x14ac:dyDescent="0.25"/>
    <row r="16" spans="1:1" s="2" customFormat="1" x14ac:dyDescent="0.25"/>
    <row r="17" s="2" customFormat="1" x14ac:dyDescent="0.25"/>
    <row r="18" s="2" customFormat="1" x14ac:dyDescent="0.25"/>
    <row r="19" s="2" customFormat="1" x14ac:dyDescent="0.25"/>
    <row r="20" s="2" customFormat="1" x14ac:dyDescent="0.25"/>
    <row r="21" s="2" customFormat="1" x14ac:dyDescent="0.25"/>
    <row r="22" s="2" customFormat="1" x14ac:dyDescent="0.25"/>
    <row r="23" s="2" customFormat="1" x14ac:dyDescent="0.25"/>
    <row r="24" s="2" customFormat="1" x14ac:dyDescent="0.25"/>
    <row r="25" s="2" customFormat="1" x14ac:dyDescent="0.25"/>
    <row r="26" s="2" customFormat="1" x14ac:dyDescent="0.25"/>
    <row r="27" s="2" customFormat="1" x14ac:dyDescent="0.25"/>
    <row r="28" s="2" customFormat="1" x14ac:dyDescent="0.25"/>
    <row r="29" s="2" customFormat="1" x14ac:dyDescent="0.25"/>
    <row r="30" s="2" customFormat="1" x14ac:dyDescent="0.25"/>
    <row r="31" s="2" customFormat="1" x14ac:dyDescent="0.25"/>
    <row r="3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AA7C-02C3-49E9-A056-6F907A321E8A}">
  <dimension ref="A1:AL66"/>
  <sheetViews>
    <sheetView workbookViewId="0">
      <selection activeCell="B20" sqref="B20"/>
    </sheetView>
  </sheetViews>
  <sheetFormatPr defaultRowHeight="15" x14ac:dyDescent="0.25"/>
  <cols>
    <col min="1" max="1" width="8.7109375" style="4"/>
    <col min="2" max="2" width="114.5703125" customWidth="1"/>
    <col min="3" max="38" width="8.7109375" style="2"/>
  </cols>
  <sheetData>
    <row r="1" spans="1:2" ht="18.75" x14ac:dyDescent="0.3">
      <c r="B1" s="9" t="s">
        <v>44</v>
      </c>
    </row>
    <row r="2" spans="1:2" ht="49.5" x14ac:dyDescent="0.25">
      <c r="A2" s="4">
        <v>1</v>
      </c>
      <c r="B2" s="8" t="s">
        <v>45</v>
      </c>
    </row>
    <row r="3" spans="1:2" ht="16.5" x14ac:dyDescent="0.25">
      <c r="B3" s="8"/>
    </row>
    <row r="4" spans="1:2" ht="16.5" x14ac:dyDescent="0.25">
      <c r="A4" s="4">
        <v>2</v>
      </c>
      <c r="B4" s="8" t="s">
        <v>46</v>
      </c>
    </row>
    <row r="5" spans="1:2" ht="16.5" x14ac:dyDescent="0.25">
      <c r="B5" s="8"/>
    </row>
    <row r="6" spans="1:2" ht="33" x14ac:dyDescent="0.25">
      <c r="A6" s="4">
        <v>3</v>
      </c>
      <c r="B6" s="8" t="s">
        <v>47</v>
      </c>
    </row>
    <row r="7" spans="1:2" ht="16.5" x14ac:dyDescent="0.25">
      <c r="B7" s="8"/>
    </row>
    <row r="8" spans="1:2" ht="82.5" x14ac:dyDescent="0.25">
      <c r="A8" s="4">
        <v>4</v>
      </c>
      <c r="B8" s="8" t="s">
        <v>48</v>
      </c>
    </row>
    <row r="9" spans="1:2" ht="16.5" x14ac:dyDescent="0.25">
      <c r="B9" s="8"/>
    </row>
    <row r="10" spans="1:2" ht="16.5" x14ac:dyDescent="0.25">
      <c r="A10" s="4">
        <v>5</v>
      </c>
      <c r="B10" s="8" t="s">
        <v>26</v>
      </c>
    </row>
    <row r="11" spans="1:2" ht="16.5" x14ac:dyDescent="0.25">
      <c r="B11" s="8"/>
    </row>
    <row r="12" spans="1:2" ht="33" x14ac:dyDescent="0.25">
      <c r="A12" s="4">
        <v>6</v>
      </c>
      <c r="B12" s="8" t="s">
        <v>49</v>
      </c>
    </row>
    <row r="13" spans="1:2" ht="16.5" x14ac:dyDescent="0.25">
      <c r="B13" s="8"/>
    </row>
    <row r="14" spans="1:2" ht="16.5" x14ac:dyDescent="0.25">
      <c r="A14" s="4">
        <v>7</v>
      </c>
      <c r="B14" s="8" t="s">
        <v>50</v>
      </c>
    </row>
    <row r="15" spans="1:2" ht="16.5" x14ac:dyDescent="0.25">
      <c r="B15" s="8"/>
    </row>
    <row r="16" spans="1:2" ht="33" x14ac:dyDescent="0.25">
      <c r="A16" s="4">
        <v>8</v>
      </c>
      <c r="B16" s="8" t="s">
        <v>51</v>
      </c>
    </row>
    <row r="17" spans="1:2" ht="16.5" x14ac:dyDescent="0.25">
      <c r="B17" s="8"/>
    </row>
    <row r="18" spans="1:2" ht="16.5" x14ac:dyDescent="0.25">
      <c r="A18" s="4">
        <v>9</v>
      </c>
      <c r="B18" s="8" t="s">
        <v>52</v>
      </c>
    </row>
    <row r="19" spans="1:2" ht="16.5" x14ac:dyDescent="0.25">
      <c r="B19" s="8" t="s">
        <v>53</v>
      </c>
    </row>
    <row r="20" spans="1:2" x14ac:dyDescent="0.25">
      <c r="B20" s="7"/>
    </row>
    <row r="21" spans="1:2" s="2" customFormat="1" x14ac:dyDescent="0.25"/>
    <row r="22" spans="1:2" s="2" customFormat="1" x14ac:dyDescent="0.25"/>
    <row r="23" spans="1:2" s="2" customFormat="1" x14ac:dyDescent="0.25"/>
    <row r="24" spans="1:2" s="2" customFormat="1" x14ac:dyDescent="0.25"/>
    <row r="25" spans="1:2" s="2" customFormat="1" x14ac:dyDescent="0.25"/>
    <row r="26" spans="1:2" s="2" customFormat="1" x14ac:dyDescent="0.25"/>
    <row r="27" spans="1:2" s="2" customFormat="1" x14ac:dyDescent="0.25"/>
    <row r="28" spans="1:2" s="2" customFormat="1" x14ac:dyDescent="0.25"/>
    <row r="29" spans="1:2" s="2" customFormat="1" x14ac:dyDescent="0.25"/>
    <row r="30" spans="1:2" s="2" customFormat="1" x14ac:dyDescent="0.25"/>
    <row r="31" spans="1:2" s="2" customFormat="1" x14ac:dyDescent="0.25"/>
    <row r="32" spans="1:2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pans="1:1" s="2" customFormat="1" x14ac:dyDescent="0.25"/>
    <row r="50" spans="1:1" s="2" customFormat="1" x14ac:dyDescent="0.25"/>
    <row r="51" spans="1:1" s="2" customFormat="1" x14ac:dyDescent="0.25"/>
    <row r="52" spans="1:1" s="2" customFormat="1" x14ac:dyDescent="0.25"/>
    <row r="53" spans="1:1" s="2" customFormat="1" x14ac:dyDescent="0.25"/>
    <row r="54" spans="1:1" s="2" customFormat="1" x14ac:dyDescent="0.25"/>
    <row r="55" spans="1:1" s="2" customFormat="1" x14ac:dyDescent="0.25"/>
    <row r="56" spans="1:1" s="2" customFormat="1" x14ac:dyDescent="0.25"/>
    <row r="57" spans="1:1" s="2" customFormat="1" x14ac:dyDescent="0.25"/>
    <row r="58" spans="1:1" s="2" customFormat="1" x14ac:dyDescent="0.25"/>
    <row r="59" spans="1:1" s="2" customFormat="1" x14ac:dyDescent="0.25"/>
    <row r="60" spans="1:1" s="2" customFormat="1" x14ac:dyDescent="0.25"/>
    <row r="61" spans="1:1" s="2" customFormat="1" x14ac:dyDescent="0.25">
      <c r="A61" s="4"/>
    </row>
    <row r="62" spans="1:1" s="2" customFormat="1" x14ac:dyDescent="0.25">
      <c r="A62" s="4"/>
    </row>
    <row r="63" spans="1:1" s="2" customFormat="1" x14ac:dyDescent="0.25">
      <c r="A63" s="4"/>
    </row>
    <row r="64" spans="1:1" s="2" customFormat="1" x14ac:dyDescent="0.25">
      <c r="A64" s="4"/>
    </row>
    <row r="65" spans="1:1" s="2" customFormat="1" x14ac:dyDescent="0.25">
      <c r="A65" s="4"/>
    </row>
    <row r="66" spans="1:1" s="2" customFormat="1" x14ac:dyDescent="0.25">
      <c r="A66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Hennepin Health Reallocation of Expenses and Investment Income 1a</DocTitle>
    <_x0055_RL2 xmlns="197dce87-66b0-4d13-ab68-c175b121ab85">/facilities/insurance/managedcare/reports/financial/docs/2024/hh24supp1a.xlsx</_x0055_RL2>
    <Comments xmlns="197dce87-66b0-4d13-ab68-c175b121ab85" xsi:nil="true"/>
  </documentManagement>
</p:properties>
</file>

<file path=customXml/itemProps1.xml><?xml version="1.0" encoding="utf-8"?>
<ds:datastoreItem xmlns:ds="http://schemas.openxmlformats.org/officeDocument/2006/customXml" ds:itemID="{4A6DAA05-8C27-4212-80F4-EDB1C9964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B94587-F05A-4007-838A-14C20C82EC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E088DB-04F9-4B62-812F-092FDE745BEB}">
  <ds:schemaRefs>
    <ds:schemaRef ds:uri="http://schemas.openxmlformats.org/package/2006/metadata/core-properties"/>
    <ds:schemaRef ds:uri="http://schemas.microsoft.com/office/2006/metadata/properties"/>
    <ds:schemaRef ds:uri="d7a0ad8a-c71d-4ce7-94c7-383a5f46deff"/>
    <ds:schemaRef ds:uri="http://purl.org/dc/elements/1.1/"/>
    <ds:schemaRef ds:uri="http://www.w3.org/XML/1998/namespace"/>
    <ds:schemaRef ds:uri="197dce87-66b0-4d13-ab68-c175b121ab85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Exhibit</vt:lpstr>
      <vt:lpstr>Explanations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Hennepin Health Reallocation of Expenses and Investment Income 1a</dc:title>
  <dc:creator>HEALTH.MCS@state.mn.us</dc:creator>
  <cp:lastPrinted>2025-03-24T21:35:50Z</cp:lastPrinted>
  <dcterms:created xsi:type="dcterms:W3CDTF">2024-11-14T17:22:11Z</dcterms:created>
  <dcterms:modified xsi:type="dcterms:W3CDTF">2025-06-10T17:23:33Z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0x0101004A723ADC01041943B51344A809069549</vt:lpwstr>
  </property>
  <property fmtid="{D5CDD505-2E9C-101B-9397-08002B2CF9AE}" pid="3" name="MediaServiceImageTags">
    <vt:lpwstr/>
  </property>
  <property fmtid="{D5CDD505-2E9C-101B-9397-08002B2CF9AE}" pid="4" name="URL">
    <vt:lpwstr>https://mn365.sharepoint.com/facilities/insurance/managedcare/reports/financial/docs, /facilities/insurance/managedcare/reports/financial/docs/</vt:lpwstr>
  </property>
</Properties>
</file>