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2" documentId="13_ncr:1_{95F8D70D-4653-4FCC-8382-A1AD89D3D066}" xr6:coauthVersionLast="47" xr6:coauthVersionMax="47" xr10:uidLastSave="{9CC614FF-7A52-4E08-8ABA-23820FB31900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37" i="1"/>
  <c r="G36" i="1"/>
  <c r="G35" i="1"/>
  <c r="G33" i="1"/>
  <c r="G28" i="1"/>
  <c r="G26" i="1"/>
  <c r="G25" i="1"/>
  <c r="G24" i="1"/>
  <c r="G23" i="1"/>
  <c r="G22" i="1"/>
  <c r="G15" i="1"/>
  <c r="G14" i="1"/>
  <c r="G13" i="1"/>
  <c r="G12" i="1"/>
  <c r="I43" i="1"/>
  <c r="I42" i="1"/>
  <c r="I39" i="1"/>
  <c r="I38" i="1"/>
  <c r="I37" i="1"/>
  <c r="I36" i="1"/>
  <c r="I35" i="1"/>
  <c r="I33" i="1"/>
  <c r="I28" i="1"/>
  <c r="I26" i="1"/>
  <c r="I25" i="1"/>
  <c r="I24" i="1"/>
  <c r="I23" i="1"/>
  <c r="I22" i="1"/>
  <c r="I15" i="1"/>
  <c r="I14" i="1"/>
  <c r="I13" i="1"/>
  <c r="I12" i="1"/>
  <c r="J109" i="1" l="1"/>
  <c r="J46" i="1" s="1"/>
  <c r="W108" i="1"/>
  <c r="V108" i="1"/>
  <c r="U108" i="1"/>
  <c r="T108" i="1"/>
  <c r="S108" i="1"/>
  <c r="R108" i="1"/>
  <c r="Q108" i="1"/>
  <c r="Q109" i="1" s="1"/>
  <c r="Q46" i="1" s="1"/>
  <c r="P108" i="1"/>
  <c r="P109" i="1" s="1"/>
  <c r="P46" i="1" s="1"/>
  <c r="O108" i="1"/>
  <c r="O109" i="1" s="1"/>
  <c r="O46" i="1" s="1"/>
  <c r="N108" i="1"/>
  <c r="N109" i="1" s="1"/>
  <c r="N46" i="1" s="1"/>
  <c r="M108" i="1"/>
  <c r="M109" i="1" s="1"/>
  <c r="M46" i="1" s="1"/>
  <c r="L108" i="1"/>
  <c r="L109" i="1" s="1"/>
  <c r="L46" i="1" s="1"/>
  <c r="K108" i="1"/>
  <c r="K109" i="1" s="1"/>
  <c r="K46" i="1" s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T109" i="1" s="1"/>
  <c r="T46" i="1" s="1"/>
  <c r="S100" i="1"/>
  <c r="S109" i="1" s="1"/>
  <c r="S46" i="1" s="1"/>
  <c r="R100" i="1"/>
  <c r="R109" i="1" s="1"/>
  <c r="R46" i="1" s="1"/>
  <c r="Q100" i="1"/>
  <c r="P100" i="1"/>
  <c r="O100" i="1"/>
  <c r="N100" i="1"/>
  <c r="M100" i="1"/>
  <c r="L100" i="1"/>
  <c r="K100" i="1"/>
  <c r="J100" i="1"/>
  <c r="I100" i="1"/>
  <c r="I109" i="1" s="1"/>
  <c r="I46" i="1" s="1"/>
  <c r="H100" i="1"/>
  <c r="H109" i="1" s="1"/>
  <c r="H46" i="1" s="1"/>
  <c r="G100" i="1"/>
  <c r="G109" i="1" s="1"/>
  <c r="G46" i="1" s="1"/>
  <c r="X99" i="1"/>
  <c r="X98" i="1"/>
  <c r="X97" i="1"/>
  <c r="X96" i="1"/>
  <c r="X95" i="1"/>
  <c r="X94" i="1"/>
  <c r="W90" i="1"/>
  <c r="V90" i="1"/>
  <c r="U90" i="1"/>
  <c r="T90" i="1"/>
  <c r="S90" i="1"/>
  <c r="R90" i="1"/>
  <c r="Q90" i="1"/>
  <c r="Q27" i="1" s="1"/>
  <c r="P90" i="1"/>
  <c r="P27" i="1" s="1"/>
  <c r="P29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T77" i="1"/>
  <c r="S77" i="1"/>
  <c r="S17" i="1" s="1"/>
  <c r="S18" i="1" s="1"/>
  <c r="S41" i="1" s="1"/>
  <c r="S47" i="1" s="1"/>
  <c r="S49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I77" i="1"/>
  <c r="H77" i="1"/>
  <c r="G77" i="1"/>
  <c r="G17" i="1" s="1"/>
  <c r="X76" i="1"/>
  <c r="X75" i="1"/>
  <c r="X74" i="1"/>
  <c r="X73" i="1"/>
  <c r="W70" i="1"/>
  <c r="V70" i="1"/>
  <c r="V16" i="1" s="1"/>
  <c r="V18" i="1" s="1"/>
  <c r="V41" i="1" s="1"/>
  <c r="V47" i="1" s="1"/>
  <c r="V49" i="1" s="1"/>
  <c r="U70" i="1"/>
  <c r="U16" i="1" s="1"/>
  <c r="U18" i="1" s="1"/>
  <c r="U41" i="1" s="1"/>
  <c r="U47" i="1" s="1"/>
  <c r="U49" i="1" s="1"/>
  <c r="T70" i="1"/>
  <c r="T16" i="1" s="1"/>
  <c r="T18" i="1" s="1"/>
  <c r="T41" i="1" s="1"/>
  <c r="T47" i="1" s="1"/>
  <c r="T49" i="1" s="1"/>
  <c r="S70" i="1"/>
  <c r="R70" i="1"/>
  <c r="Q70" i="1"/>
  <c r="P70" i="1"/>
  <c r="O70" i="1"/>
  <c r="N70" i="1"/>
  <c r="M70" i="1"/>
  <c r="L70" i="1"/>
  <c r="K70" i="1"/>
  <c r="J70" i="1"/>
  <c r="I70" i="1"/>
  <c r="I16" i="1" s="1"/>
  <c r="I18" i="1" s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P34" i="1"/>
  <c r="P40" i="1" s="1"/>
  <c r="T29" i="1"/>
  <c r="T34" i="1" s="1"/>
  <c r="T40" i="1" s="1"/>
  <c r="S29" i="1"/>
  <c r="S34" i="1" s="1"/>
  <c r="S40" i="1" s="1"/>
  <c r="R29" i="1"/>
  <c r="R34" i="1" s="1"/>
  <c r="R40" i="1" s="1"/>
  <c r="Q29" i="1"/>
  <c r="Q34" i="1" s="1"/>
  <c r="Q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T27" i="1"/>
  <c r="S27" i="1"/>
  <c r="R27" i="1"/>
  <c r="H27" i="1"/>
  <c r="H29" i="1" s="1"/>
  <c r="H34" i="1" s="1"/>
  <c r="H40" i="1" s="1"/>
  <c r="W17" i="1"/>
  <c r="V17" i="1"/>
  <c r="U17" i="1"/>
  <c r="T17" i="1"/>
  <c r="N17" i="1"/>
  <c r="M17" i="1"/>
  <c r="L17" i="1"/>
  <c r="K17" i="1"/>
  <c r="J17" i="1"/>
  <c r="I17" i="1"/>
  <c r="H17" i="1"/>
  <c r="W16" i="1"/>
  <c r="S16" i="1"/>
  <c r="R16" i="1"/>
  <c r="Q16" i="1"/>
  <c r="P16" i="1"/>
  <c r="O16" i="1"/>
  <c r="N16" i="1"/>
  <c r="N18" i="1" s="1"/>
  <c r="N41" i="1" s="1"/>
  <c r="M16" i="1"/>
  <c r="M18" i="1" s="1"/>
  <c r="M41" i="1" s="1"/>
  <c r="L16" i="1"/>
  <c r="L18" i="1" s="1"/>
  <c r="L41" i="1" s="1"/>
  <c r="K16" i="1"/>
  <c r="K18" i="1" s="1"/>
  <c r="J16" i="1"/>
  <c r="J18" i="1" s="1"/>
  <c r="H16" i="1"/>
  <c r="H18" i="1" s="1"/>
  <c r="G16" i="1"/>
  <c r="X10" i="1"/>
  <c r="G18" i="1" l="1"/>
  <c r="G41" i="1" s="1"/>
  <c r="G47" i="1" s="1"/>
  <c r="G49" i="1" s="1"/>
  <c r="H41" i="1"/>
  <c r="H47" i="1" s="1"/>
  <c r="H49" i="1" s="1"/>
  <c r="L47" i="1"/>
  <c r="L49" i="1" s="1"/>
  <c r="M47" i="1"/>
  <c r="M49" i="1" s="1"/>
  <c r="N47" i="1"/>
  <c r="N49" i="1" s="1"/>
  <c r="O18" i="1"/>
  <c r="O41" i="1" s="1"/>
  <c r="O47" i="1" s="1"/>
  <c r="O49" i="1" s="1"/>
  <c r="R18" i="1"/>
  <c r="R41" i="1" s="1"/>
  <c r="R47" i="1" s="1"/>
  <c r="R49" i="1" s="1"/>
  <c r="I41" i="1"/>
  <c r="I47" i="1" s="1"/>
  <c r="I49" i="1" s="1"/>
  <c r="P18" i="1"/>
  <c r="P41" i="1" s="1"/>
  <c r="P47" i="1" s="1"/>
  <c r="P49" i="1" s="1"/>
  <c r="Q18" i="1"/>
  <c r="Q41" i="1" s="1"/>
  <c r="Q47" i="1" s="1"/>
  <c r="Q49" i="1" s="1"/>
  <c r="W18" i="1"/>
  <c r="W41" i="1" s="1"/>
  <c r="W47" i="1" s="1"/>
  <c r="W49" i="1" s="1"/>
  <c r="J41" i="1"/>
  <c r="J47" i="1" s="1"/>
  <c r="J49" i="1" s="1"/>
  <c r="K41" i="1"/>
  <c r="K47" i="1" s="1"/>
  <c r="K49" i="1" s="1"/>
</calcChain>
</file>

<file path=xl/sharedStrings.xml><?xml version="1.0" encoding="utf-8"?>
<sst xmlns="http://schemas.openxmlformats.org/spreadsheetml/2006/main" count="129" uniqueCount="111">
  <si>
    <t>Medica Community Health Plan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</si>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</sst>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7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right"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164" fontId="0" fillId="0" borderId="56" xfId="0" applyNumberFormat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0" borderId="34" xfId="0" applyNumberFormat="1" applyBorder="1" applyAlignment="1" applyProtection="1">
      <alignment horizontal="center" vertical="center"/>
      <protection locked="0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2" borderId="69" xfId="0" applyFill="1" applyBorder="1"/>
    <xf numFmtId="49" fontId="0" fillId="2" borderId="73" xfId="0" applyNumberFormat="1" applyFill="1" applyBorder="1" applyAlignment="1">
      <alignment horizontal="right" vertical="center"/>
    </xf>
    <xf numFmtId="49" fontId="0" fillId="2" borderId="75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0" fontId="0" fillId="2" borderId="8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0" fontId="0" fillId="2" borderId="81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2" xfId="0" applyFont="1" applyFill="1" applyBorder="1"/>
    <xf numFmtId="0" fontId="0" fillId="2" borderId="83" xfId="0" applyFill="1" applyBorder="1"/>
    <xf numFmtId="0" fontId="0" fillId="2" borderId="84" xfId="0" applyFill="1" applyBorder="1"/>
    <xf numFmtId="0" fontId="0" fillId="4" borderId="44" xfId="0" applyFill="1" applyBorder="1" applyAlignment="1">
      <alignment horizontal="center"/>
    </xf>
    <xf numFmtId="0" fontId="0" fillId="2" borderId="81" xfId="0" applyFill="1" applyBorder="1"/>
    <xf numFmtId="0" fontId="0" fillId="2" borderId="51" xfId="0" applyFill="1" applyBorder="1"/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5" xfId="0" applyFill="1" applyBorder="1" applyAlignment="1">
      <alignment horizontal="center"/>
    </xf>
    <xf numFmtId="0" fontId="0" fillId="2" borderId="75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5" xfId="0" applyFill="1" applyBorder="1"/>
    <xf numFmtId="0" fontId="0" fillId="2" borderId="86" xfId="0" applyFill="1" applyBorder="1"/>
    <xf numFmtId="49" fontId="0" fillId="2" borderId="87" xfId="0" applyNumberFormat="1" applyFill="1" applyBorder="1" applyAlignment="1">
      <alignment horizontal="right" vertical="center"/>
    </xf>
    <xf numFmtId="0" fontId="0" fillId="2" borderId="32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33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0" xfId="0" applyFill="1"/>
    <xf numFmtId="0" fontId="0" fillId="2" borderId="12" xfId="0" applyFill="1" applyBorder="1"/>
    <xf numFmtId="0" fontId="0" fillId="2" borderId="36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 wrapText="1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74" xfId="0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79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 applyAlignment="1"/>
    <xf numFmtId="0" fontId="0" fillId="2" borderId="12" xfId="0" applyFill="1" applyBorder="1" applyAlignment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 applyAlignment="1"/>
    <xf numFmtId="0" fontId="0" fillId="2" borderId="19" xfId="0" applyFill="1" applyBorder="1" applyAlignment="1"/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238126</xdr:rowOff>
    </xdr:from>
    <xdr:to>
      <xdr:col>6</xdr:col>
      <xdr:colOff>107156</xdr:colOff>
      <xdr:row>2</xdr:row>
      <xdr:rowOff>266883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440B48-AF2B-A217-5AE7-E5B04C031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" y="238126"/>
          <a:ext cx="5095875" cy="600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80" zoomScaleNormal="80" workbookViewId="0">
      <selection activeCell="A5" sqref="A5:W5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8" width="16.5703125" bestFit="1" customWidth="1"/>
    <col min="9" max="23" width="15.710937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"/>
    </row>
    <row r="2" spans="1:259" s="3" customFormat="1" ht="22.5" customHeight="1" x14ac:dyDescent="0.25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2"/>
    </row>
    <row r="3" spans="1:259" s="3" customFormat="1" ht="22.5" customHeight="1" x14ac:dyDescent="0.25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2"/>
    </row>
    <row r="4" spans="1:259" s="3" customFormat="1" ht="22.5" customHeight="1" x14ac:dyDescent="0.25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2"/>
    </row>
    <row r="5" spans="1:259" s="3" customFormat="1" ht="26.25" customHeight="1" thickBot="1" x14ac:dyDescent="0.3">
      <c r="A5" s="188" t="s">
        <v>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89" t="s">
        <v>5</v>
      </c>
      <c r="B6" s="190"/>
      <c r="C6" s="189" t="s">
        <v>6</v>
      </c>
      <c r="D6" s="191"/>
      <c r="E6" s="191"/>
      <c r="F6" s="190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1" customFormat="1" ht="13.5" customHeight="1" thickBot="1" x14ac:dyDescent="0.3">
      <c r="A7" s="182" t="s">
        <v>7</v>
      </c>
      <c r="B7" s="183"/>
      <c r="C7" s="183"/>
      <c r="D7" s="183"/>
      <c r="E7" s="183"/>
      <c r="F7" s="184"/>
      <c r="G7" s="156" t="s">
        <v>8</v>
      </c>
      <c r="H7" s="156" t="s">
        <v>9</v>
      </c>
      <c r="I7" s="156" t="s">
        <v>10</v>
      </c>
      <c r="J7" s="156" t="s">
        <v>11</v>
      </c>
      <c r="K7" s="156" t="s">
        <v>12</v>
      </c>
      <c r="L7" s="156" t="s">
        <v>13</v>
      </c>
      <c r="M7" s="119"/>
      <c r="N7" s="119"/>
      <c r="O7" s="156" t="s">
        <v>14</v>
      </c>
      <c r="P7" s="180" t="s">
        <v>15</v>
      </c>
      <c r="Q7" s="156" t="s">
        <v>16</v>
      </c>
      <c r="R7" s="156" t="s">
        <v>17</v>
      </c>
      <c r="S7" s="156" t="s">
        <v>18</v>
      </c>
      <c r="T7" s="158" t="s">
        <v>19</v>
      </c>
      <c r="U7" s="156" t="s">
        <v>20</v>
      </c>
      <c r="V7" s="8" t="s">
        <v>21</v>
      </c>
      <c r="W7" s="156" t="s">
        <v>22</v>
      </c>
      <c r="X7" s="9"/>
      <c r="Y7" s="10"/>
      <c r="Z7" s="10"/>
    </row>
    <row r="8" spans="1:259" s="11" customFormat="1" ht="39" customHeight="1" thickTop="1" thickBot="1" x14ac:dyDescent="0.3">
      <c r="A8" s="174"/>
      <c r="B8" s="175"/>
      <c r="C8" s="175"/>
      <c r="D8" s="175"/>
      <c r="E8" s="175"/>
      <c r="F8" s="176"/>
      <c r="G8" s="157"/>
      <c r="H8" s="157"/>
      <c r="I8" s="157"/>
      <c r="J8" s="157"/>
      <c r="K8" s="157"/>
      <c r="L8" s="157"/>
      <c r="M8" s="120" t="s">
        <v>23</v>
      </c>
      <c r="N8" s="120" t="s">
        <v>24</v>
      </c>
      <c r="O8" s="157"/>
      <c r="P8" s="181"/>
      <c r="Q8" s="157"/>
      <c r="R8" s="157"/>
      <c r="S8" s="157"/>
      <c r="T8" s="159"/>
      <c r="U8" s="157"/>
      <c r="V8" s="12" t="s">
        <v>25</v>
      </c>
      <c r="W8" s="157"/>
      <c r="X8" s="9"/>
      <c r="Y8" s="10"/>
      <c r="Z8" s="10"/>
    </row>
    <row r="9" spans="1:259" ht="13.5" customHeight="1" thickBot="1" x14ac:dyDescent="0.3">
      <c r="A9" s="13"/>
      <c r="B9" s="14">
        <v>1</v>
      </c>
      <c r="C9" s="177" t="s">
        <v>26</v>
      </c>
      <c r="D9" s="178"/>
      <c r="E9" s="178"/>
      <c r="F9" s="179"/>
      <c r="G9" s="15"/>
      <c r="H9" s="15"/>
      <c r="I9" s="15"/>
      <c r="J9" s="15"/>
      <c r="K9" s="15"/>
      <c r="L9" s="15"/>
      <c r="M9" s="15"/>
      <c r="N9" s="15"/>
      <c r="O9" s="15"/>
      <c r="P9" s="16"/>
      <c r="Q9" s="15"/>
      <c r="R9" s="15"/>
      <c r="S9" s="15"/>
      <c r="T9" s="15"/>
      <c r="U9" s="15"/>
      <c r="V9" s="15"/>
      <c r="W9" s="15"/>
    </row>
    <row r="10" spans="1:259" ht="13.5" customHeight="1" thickTop="1" x14ac:dyDescent="0.25">
      <c r="A10" s="13"/>
      <c r="B10" s="17"/>
      <c r="C10" s="18"/>
      <c r="D10" s="18"/>
      <c r="E10" s="18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20"/>
      <c r="Q10" s="19"/>
      <c r="R10" s="19"/>
      <c r="S10" s="19"/>
      <c r="T10" s="19"/>
      <c r="U10" s="19"/>
      <c r="V10" s="21"/>
      <c r="W10" s="19"/>
      <c r="X10" s="22" t="b">
        <f>NOT(OR(ISBLANK(V8),EXACT(UPPER(V8),"PLEASE SPECIFY")))</f>
        <v>0</v>
      </c>
    </row>
    <row r="11" spans="1:259" ht="13.5" customHeight="1" x14ac:dyDescent="0.25">
      <c r="A11" s="23" t="s">
        <v>27</v>
      </c>
      <c r="B11" s="24"/>
      <c r="C11" s="17"/>
      <c r="D11" s="126"/>
      <c r="E11" s="126"/>
      <c r="F11" s="126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5"/>
      <c r="R11" s="25"/>
      <c r="S11" s="25"/>
      <c r="T11" s="25"/>
      <c r="U11" s="25"/>
      <c r="V11" s="25"/>
      <c r="W11" s="25"/>
    </row>
    <row r="12" spans="1:259" ht="13.5" customHeight="1" x14ac:dyDescent="0.25">
      <c r="A12" s="27"/>
      <c r="B12" s="28">
        <v>2</v>
      </c>
      <c r="C12" s="29" t="s">
        <v>28</v>
      </c>
      <c r="D12" s="30" t="s">
        <v>29</v>
      </c>
      <c r="E12" s="31"/>
      <c r="F12" s="124" t="s">
        <v>30</v>
      </c>
      <c r="G12" s="123">
        <f>+H12+I12</f>
        <v>131273995.16000001</v>
      </c>
      <c r="H12" s="123">
        <v>131273995.16000001</v>
      </c>
      <c r="I12" s="123">
        <f>+SUM(J12:U12)</f>
        <v>0</v>
      </c>
      <c r="J12" s="123"/>
      <c r="K12" s="123"/>
      <c r="L12" s="123"/>
      <c r="M12" s="123"/>
      <c r="N12" s="123"/>
      <c r="O12" s="123"/>
      <c r="P12" s="32"/>
      <c r="Q12" s="123"/>
      <c r="R12" s="123"/>
      <c r="S12" s="123"/>
      <c r="T12" s="123"/>
      <c r="U12" s="123"/>
      <c r="V12" s="123"/>
      <c r="W12" s="123"/>
    </row>
    <row r="13" spans="1:259" ht="13.5" customHeight="1" x14ac:dyDescent="0.25">
      <c r="A13" s="27"/>
      <c r="B13" s="33">
        <v>3</v>
      </c>
      <c r="C13" s="137" t="s">
        <v>31</v>
      </c>
      <c r="D13" s="163"/>
      <c r="E13" s="163"/>
      <c r="F13" s="164"/>
      <c r="G13" s="34">
        <f>+H13+I13</f>
        <v>0</v>
      </c>
      <c r="H13" s="34"/>
      <c r="I13" s="34">
        <f>+SUM(J13:U13)</f>
        <v>0</v>
      </c>
      <c r="J13" s="34"/>
      <c r="K13" s="34"/>
      <c r="L13" s="34"/>
      <c r="M13" s="34"/>
      <c r="N13" s="34"/>
      <c r="O13" s="34"/>
      <c r="P13" s="35"/>
      <c r="Q13" s="34"/>
      <c r="R13" s="34"/>
      <c r="S13" s="34"/>
      <c r="T13" s="34"/>
      <c r="U13" s="34"/>
      <c r="V13" s="34"/>
      <c r="W13" s="34"/>
    </row>
    <row r="14" spans="1:259" ht="13.5" customHeight="1" x14ac:dyDescent="0.25">
      <c r="A14" s="27"/>
      <c r="B14" s="33">
        <v>4</v>
      </c>
      <c r="C14" s="118" t="s">
        <v>32</v>
      </c>
      <c r="D14" s="36" t="s">
        <v>33</v>
      </c>
      <c r="E14" s="31"/>
      <c r="F14" s="121" t="s">
        <v>34</v>
      </c>
      <c r="G14" s="34">
        <f>+H14+I14</f>
        <v>0</v>
      </c>
      <c r="H14" s="34"/>
      <c r="I14" s="34">
        <f>+SUM(J14:U14)</f>
        <v>0</v>
      </c>
      <c r="J14" s="34"/>
      <c r="K14" s="34"/>
      <c r="L14" s="34"/>
      <c r="M14" s="34"/>
      <c r="N14" s="34"/>
      <c r="O14" s="34"/>
      <c r="P14" s="35"/>
      <c r="Q14" s="34"/>
      <c r="R14" s="34"/>
      <c r="S14" s="34"/>
      <c r="T14" s="34"/>
      <c r="U14" s="34"/>
      <c r="V14" s="34"/>
      <c r="W14" s="34"/>
    </row>
    <row r="15" spans="1:259" ht="13.5" customHeight="1" x14ac:dyDescent="0.25">
      <c r="A15" s="27"/>
      <c r="B15" s="33">
        <v>5</v>
      </c>
      <c r="C15" s="137" t="s">
        <v>35</v>
      </c>
      <c r="D15" s="163"/>
      <c r="E15" s="163"/>
      <c r="F15" s="164"/>
      <c r="G15" s="34">
        <f>+H15+I15</f>
        <v>0</v>
      </c>
      <c r="H15" s="34"/>
      <c r="I15" s="34">
        <f>+SUM(J15:U15)</f>
        <v>0</v>
      </c>
      <c r="J15" s="34"/>
      <c r="K15" s="34"/>
      <c r="L15" s="34"/>
      <c r="M15" s="34"/>
      <c r="N15" s="34"/>
      <c r="O15" s="34"/>
      <c r="P15" s="35"/>
      <c r="Q15" s="34"/>
      <c r="R15" s="34"/>
      <c r="S15" s="34"/>
      <c r="T15" s="34"/>
      <c r="U15" s="34"/>
      <c r="V15" s="34"/>
      <c r="W15" s="34"/>
    </row>
    <row r="16" spans="1:259" ht="13.5" customHeight="1" x14ac:dyDescent="0.25">
      <c r="A16" s="27"/>
      <c r="B16" s="33">
        <v>6</v>
      </c>
      <c r="C16" s="137" t="s">
        <v>36</v>
      </c>
      <c r="D16" s="163"/>
      <c r="E16" s="163"/>
      <c r="F16" s="164"/>
      <c r="G16" s="37" t="str">
        <f>G70</f>
        <v>NR</v>
      </c>
      <c r="H16" s="37" t="str">
        <f t="shared" ref="H16:W16" si="0">H70</f>
        <v>NR</v>
      </c>
      <c r="I16" s="37" t="str">
        <f t="shared" si="0"/>
        <v>NR</v>
      </c>
      <c r="J16" s="37" t="str">
        <f t="shared" si="0"/>
        <v>NR</v>
      </c>
      <c r="K16" s="37" t="str">
        <f t="shared" si="0"/>
        <v>NR</v>
      </c>
      <c r="L16" s="37" t="str">
        <f t="shared" si="0"/>
        <v>NR</v>
      </c>
      <c r="M16" s="37" t="str">
        <f t="shared" si="0"/>
        <v>NR</v>
      </c>
      <c r="N16" s="37" t="str">
        <f t="shared" si="0"/>
        <v>NR</v>
      </c>
      <c r="O16" s="37" t="str">
        <f t="shared" si="0"/>
        <v>NR</v>
      </c>
      <c r="P16" s="37" t="str">
        <f t="shared" si="0"/>
        <v>NR</v>
      </c>
      <c r="Q16" s="37" t="str">
        <f t="shared" si="0"/>
        <v>NR</v>
      </c>
      <c r="R16" s="37" t="str">
        <f>R70</f>
        <v>NR</v>
      </c>
      <c r="S16" s="37" t="str">
        <f t="shared" ref="S16" si="1">S70</f>
        <v>NR</v>
      </c>
      <c r="T16" s="37" t="str">
        <f t="shared" si="0"/>
        <v>NR</v>
      </c>
      <c r="U16" s="37" t="str">
        <f t="shared" si="0"/>
        <v>NR</v>
      </c>
      <c r="V16" s="37" t="str">
        <f t="shared" si="0"/>
        <v>NR</v>
      </c>
      <c r="W16" s="37" t="str">
        <f t="shared" si="0"/>
        <v>NR</v>
      </c>
    </row>
    <row r="17" spans="1:23" ht="13.5" customHeight="1" thickBot="1" x14ac:dyDescent="0.3">
      <c r="A17" s="27"/>
      <c r="B17" s="33">
        <v>7</v>
      </c>
      <c r="C17" s="128" t="s">
        <v>37</v>
      </c>
      <c r="D17" s="142"/>
      <c r="E17" s="142"/>
      <c r="F17" s="143"/>
      <c r="G17" s="37" t="str">
        <f>G77</f>
        <v>NR</v>
      </c>
      <c r="H17" s="37" t="str">
        <f t="shared" ref="H17:W17" si="2">H77</f>
        <v>NR</v>
      </c>
      <c r="I17" s="37" t="str">
        <f t="shared" si="2"/>
        <v>NR</v>
      </c>
      <c r="J17" s="37" t="str">
        <f t="shared" si="2"/>
        <v>NR</v>
      </c>
      <c r="K17" s="37" t="str">
        <f t="shared" si="2"/>
        <v>NR</v>
      </c>
      <c r="L17" s="37" t="str">
        <f t="shared" si="2"/>
        <v>NR</v>
      </c>
      <c r="M17" s="37" t="str">
        <f t="shared" si="2"/>
        <v>NR</v>
      </c>
      <c r="N17" s="37" t="str">
        <f t="shared" si="2"/>
        <v>NR</v>
      </c>
      <c r="O17" s="37" t="str">
        <f t="shared" si="2"/>
        <v>NR</v>
      </c>
      <c r="P17" s="37" t="str">
        <f t="shared" si="2"/>
        <v>NR</v>
      </c>
      <c r="Q17" s="37" t="str">
        <f t="shared" si="2"/>
        <v>NR</v>
      </c>
      <c r="R17" s="37" t="str">
        <f>R77</f>
        <v>NR</v>
      </c>
      <c r="S17" s="37" t="str">
        <f t="shared" ref="S17" si="3">S77</f>
        <v>NR</v>
      </c>
      <c r="T17" s="37" t="str">
        <f t="shared" si="2"/>
        <v>NR</v>
      </c>
      <c r="U17" s="37" t="str">
        <f t="shared" si="2"/>
        <v>NR</v>
      </c>
      <c r="V17" s="37" t="str">
        <f t="shared" si="2"/>
        <v>NR</v>
      </c>
      <c r="W17" s="37" t="str">
        <f t="shared" si="2"/>
        <v>NR</v>
      </c>
    </row>
    <row r="18" spans="1:23" ht="13.5" customHeight="1" thickTop="1" thickBot="1" x14ac:dyDescent="0.3">
      <c r="A18" s="27"/>
      <c r="B18" s="38">
        <v>8</v>
      </c>
      <c r="C18" s="155" t="s">
        <v>38</v>
      </c>
      <c r="D18" s="145"/>
      <c r="E18" s="145"/>
      <c r="F18" s="146"/>
      <c r="G18" s="39">
        <f>IF(COUNT(G12:G17)&gt;0,SUM(G12:G17),"NR")</f>
        <v>131273995.16000001</v>
      </c>
      <c r="H18" s="39">
        <f t="shared" ref="H18:W18" si="4">IF(COUNT(H12:H17)&gt;0,SUM(H12:H17),"NR")</f>
        <v>131273995.16000001</v>
      </c>
      <c r="I18" s="40">
        <f t="shared" si="4"/>
        <v>0</v>
      </c>
      <c r="J18" s="40" t="str">
        <f t="shared" si="4"/>
        <v>NR</v>
      </c>
      <c r="K18" s="40" t="str">
        <f t="shared" si="4"/>
        <v>NR</v>
      </c>
      <c r="L18" s="40" t="str">
        <f t="shared" si="4"/>
        <v>NR</v>
      </c>
      <c r="M18" s="40" t="str">
        <f t="shared" si="4"/>
        <v>NR</v>
      </c>
      <c r="N18" s="40" t="str">
        <f t="shared" si="4"/>
        <v>NR</v>
      </c>
      <c r="O18" s="40" t="str">
        <f t="shared" si="4"/>
        <v>NR</v>
      </c>
      <c r="P18" s="40" t="str">
        <f t="shared" si="4"/>
        <v>NR</v>
      </c>
      <c r="Q18" s="40" t="str">
        <f t="shared" si="4"/>
        <v>NR</v>
      </c>
      <c r="R18" s="40" t="str">
        <f>IF(COUNT(R12:R17)&gt;0,SUM(R12:R17),"NR")</f>
        <v>NR</v>
      </c>
      <c r="S18" s="40" t="str">
        <f t="shared" ref="S18" si="5">IF(COUNT(S12:S17)&gt;0,SUM(S12:S17),"NR")</f>
        <v>NR</v>
      </c>
      <c r="T18" s="40" t="str">
        <f t="shared" si="4"/>
        <v>NR</v>
      </c>
      <c r="U18" s="40" t="str">
        <f t="shared" si="4"/>
        <v>NR</v>
      </c>
      <c r="V18" s="40" t="str">
        <f t="shared" si="4"/>
        <v>NR</v>
      </c>
      <c r="W18" s="40" t="str">
        <f t="shared" si="4"/>
        <v>NR</v>
      </c>
    </row>
    <row r="19" spans="1:23" ht="13.5" customHeight="1" thickTop="1" thickBot="1" x14ac:dyDescent="0.3">
      <c r="A19" s="27"/>
      <c r="B19" s="41"/>
      <c r="C19" s="42"/>
      <c r="D19" s="43"/>
      <c r="E19" s="43"/>
      <c r="F19" s="43"/>
      <c r="G19" s="19"/>
      <c r="H19" s="19"/>
      <c r="I19" s="44"/>
      <c r="J19" s="44"/>
      <c r="K19" s="44"/>
      <c r="L19" s="44"/>
      <c r="M19" s="44"/>
      <c r="N19" s="44"/>
      <c r="O19" s="44"/>
      <c r="P19" s="45"/>
      <c r="Q19" s="44"/>
      <c r="R19" s="44"/>
      <c r="S19" s="44"/>
      <c r="T19" s="44"/>
      <c r="U19" s="44"/>
      <c r="V19" s="44"/>
      <c r="W19" s="44"/>
    </row>
    <row r="20" spans="1:23" ht="13.5" customHeight="1" thickTop="1" thickBot="1" x14ac:dyDescent="0.3">
      <c r="A20" s="27"/>
      <c r="B20" s="46"/>
      <c r="C20" s="42"/>
      <c r="D20" s="43"/>
      <c r="E20" s="43"/>
      <c r="F20" s="43"/>
      <c r="G20" s="19"/>
      <c r="H20" s="19"/>
      <c r="I20" s="19"/>
      <c r="J20" s="19"/>
      <c r="K20" s="19"/>
      <c r="L20" s="19"/>
      <c r="M20" s="19"/>
      <c r="N20" s="19"/>
      <c r="O20" s="19"/>
      <c r="P20" s="20"/>
      <c r="Q20" s="19"/>
      <c r="R20" s="19"/>
      <c r="S20" s="19"/>
      <c r="T20" s="19"/>
      <c r="U20" s="19"/>
      <c r="V20" s="19"/>
      <c r="W20" s="19"/>
    </row>
    <row r="21" spans="1:23" ht="13.5" customHeight="1" thickTop="1" x14ac:dyDescent="0.25">
      <c r="A21" s="47" t="s">
        <v>39</v>
      </c>
      <c r="B21" s="48"/>
      <c r="C21" s="49"/>
      <c r="D21" s="43"/>
      <c r="E21" s="43"/>
      <c r="F21" s="43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5"/>
      <c r="R21" s="25"/>
      <c r="S21" s="25"/>
      <c r="T21" s="25"/>
      <c r="U21" s="25"/>
      <c r="V21" s="25"/>
      <c r="W21" s="25"/>
    </row>
    <row r="22" spans="1:23" ht="13.5" customHeight="1" x14ac:dyDescent="0.25">
      <c r="A22" s="13"/>
      <c r="B22" s="124">
        <v>9</v>
      </c>
      <c r="C22" s="170" t="s">
        <v>40</v>
      </c>
      <c r="D22" s="170"/>
      <c r="E22" s="170"/>
      <c r="F22" s="171"/>
      <c r="G22" s="123">
        <f>+H22+I22</f>
        <v>97421958.539999992</v>
      </c>
      <c r="H22" s="123">
        <v>97421958.539999992</v>
      </c>
      <c r="I22" s="123">
        <f t="shared" ref="I22:I26" si="6">+SUM(J22:U22)</f>
        <v>0</v>
      </c>
      <c r="J22" s="123"/>
      <c r="K22" s="123"/>
      <c r="L22" s="123"/>
      <c r="M22" s="123"/>
      <c r="N22" s="123"/>
      <c r="O22" s="123"/>
      <c r="P22" s="32"/>
      <c r="Q22" s="123"/>
      <c r="R22" s="123"/>
      <c r="S22" s="123"/>
      <c r="T22" s="123"/>
      <c r="U22" s="123"/>
      <c r="V22" s="123"/>
      <c r="W22" s="123"/>
    </row>
    <row r="23" spans="1:23" ht="13.5" customHeight="1" x14ac:dyDescent="0.25">
      <c r="A23" s="50"/>
      <c r="B23" s="51">
        <v>10</v>
      </c>
      <c r="C23" s="137" t="s">
        <v>41</v>
      </c>
      <c r="D23" s="163"/>
      <c r="E23" s="163"/>
      <c r="F23" s="164"/>
      <c r="G23" s="123">
        <f>+H23+I23</f>
        <v>0</v>
      </c>
      <c r="H23" s="123"/>
      <c r="I23" s="123">
        <f t="shared" si="6"/>
        <v>0</v>
      </c>
      <c r="J23" s="123"/>
      <c r="K23" s="123"/>
      <c r="L23" s="123"/>
      <c r="M23" s="123"/>
      <c r="N23" s="123"/>
      <c r="O23" s="123"/>
      <c r="P23" s="32"/>
      <c r="Q23" s="123"/>
      <c r="R23" s="123"/>
      <c r="S23" s="123"/>
      <c r="T23" s="123"/>
      <c r="U23" s="123"/>
      <c r="V23" s="123"/>
      <c r="W23" s="123"/>
    </row>
    <row r="24" spans="1:23" ht="13.5" customHeight="1" x14ac:dyDescent="0.25">
      <c r="A24" s="27"/>
      <c r="B24" s="33">
        <v>11</v>
      </c>
      <c r="C24" s="137" t="s">
        <v>42</v>
      </c>
      <c r="D24" s="163"/>
      <c r="E24" s="163"/>
      <c r="F24" s="164"/>
      <c r="G24" s="34">
        <f>+H24+I24</f>
        <v>0</v>
      </c>
      <c r="H24" s="34"/>
      <c r="I24" s="34">
        <f t="shared" si="6"/>
        <v>0</v>
      </c>
      <c r="J24" s="34"/>
      <c r="K24" s="34"/>
      <c r="L24" s="34"/>
      <c r="M24" s="34"/>
      <c r="N24" s="34"/>
      <c r="O24" s="34"/>
      <c r="P24" s="35"/>
      <c r="Q24" s="34"/>
      <c r="R24" s="34"/>
      <c r="S24" s="34"/>
      <c r="T24" s="34"/>
      <c r="U24" s="34"/>
      <c r="V24" s="34"/>
      <c r="W24" s="34"/>
    </row>
    <row r="25" spans="1:23" ht="13.5" customHeight="1" x14ac:dyDescent="0.25">
      <c r="A25" s="27"/>
      <c r="B25" s="33">
        <v>12</v>
      </c>
      <c r="C25" s="137" t="s">
        <v>43</v>
      </c>
      <c r="D25" s="163"/>
      <c r="E25" s="163"/>
      <c r="F25" s="164"/>
      <c r="G25" s="34">
        <f>+H25+I25</f>
        <v>34095124.129999995</v>
      </c>
      <c r="H25" s="34">
        <v>34095124.129999995</v>
      </c>
      <c r="I25" s="34">
        <f t="shared" si="6"/>
        <v>0</v>
      </c>
      <c r="J25" s="34"/>
      <c r="K25" s="34"/>
      <c r="L25" s="34"/>
      <c r="M25" s="34"/>
      <c r="N25" s="34"/>
      <c r="O25" s="34"/>
      <c r="P25" s="35"/>
      <c r="Q25" s="34"/>
      <c r="R25" s="34"/>
      <c r="S25" s="34"/>
      <c r="T25" s="34"/>
      <c r="U25" s="34"/>
      <c r="V25" s="34"/>
      <c r="W25" s="34"/>
    </row>
    <row r="26" spans="1:23" ht="13.5" customHeight="1" x14ac:dyDescent="0.25">
      <c r="A26" s="27"/>
      <c r="B26" s="33">
        <v>13</v>
      </c>
      <c r="C26" s="137" t="s">
        <v>44</v>
      </c>
      <c r="D26" s="163"/>
      <c r="E26" s="163"/>
      <c r="F26" s="164"/>
      <c r="G26" s="34">
        <f>+H26+I26</f>
        <v>18183060.270000003</v>
      </c>
      <c r="H26" s="34">
        <v>18183060.270000003</v>
      </c>
      <c r="I26" s="34">
        <f t="shared" si="6"/>
        <v>0</v>
      </c>
      <c r="J26" s="34"/>
      <c r="K26" s="34"/>
      <c r="L26" s="34"/>
      <c r="M26" s="34"/>
      <c r="N26" s="34"/>
      <c r="O26" s="34"/>
      <c r="P26" s="35"/>
      <c r="Q26" s="34"/>
      <c r="R26" s="34"/>
      <c r="S26" s="34"/>
      <c r="T26" s="34"/>
      <c r="U26" s="34"/>
      <c r="V26" s="34"/>
      <c r="W26" s="34"/>
    </row>
    <row r="27" spans="1:23" ht="13.5" customHeight="1" x14ac:dyDescent="0.25">
      <c r="A27" s="27"/>
      <c r="B27" s="33">
        <v>14</v>
      </c>
      <c r="C27" s="165" t="s">
        <v>45</v>
      </c>
      <c r="D27" s="163"/>
      <c r="E27" s="163"/>
      <c r="F27" s="164"/>
      <c r="G27" s="37" t="str">
        <f>G90</f>
        <v>NR</v>
      </c>
      <c r="H27" s="37" t="str">
        <f t="shared" ref="H27:W27" si="7">H90</f>
        <v>NR</v>
      </c>
      <c r="I27" s="37" t="str">
        <f t="shared" si="7"/>
        <v>NR</v>
      </c>
      <c r="J27" s="37" t="str">
        <f t="shared" si="7"/>
        <v>NR</v>
      </c>
      <c r="K27" s="37" t="str">
        <f t="shared" si="7"/>
        <v>NR</v>
      </c>
      <c r="L27" s="37" t="str">
        <f t="shared" si="7"/>
        <v>NR</v>
      </c>
      <c r="M27" s="37" t="str">
        <f t="shared" si="7"/>
        <v>NR</v>
      </c>
      <c r="N27" s="37" t="str">
        <f t="shared" si="7"/>
        <v>NR</v>
      </c>
      <c r="O27" s="37" t="str">
        <f t="shared" si="7"/>
        <v>NR</v>
      </c>
      <c r="P27" s="37" t="str">
        <f t="shared" si="7"/>
        <v>NR</v>
      </c>
      <c r="Q27" s="37" t="str">
        <f t="shared" si="7"/>
        <v>NR</v>
      </c>
      <c r="R27" s="37" t="str">
        <f>R90</f>
        <v>NR</v>
      </c>
      <c r="S27" s="37" t="str">
        <f t="shared" si="7"/>
        <v>NR</v>
      </c>
      <c r="T27" s="37" t="str">
        <f t="shared" si="7"/>
        <v>NR</v>
      </c>
      <c r="U27" s="37" t="str">
        <f t="shared" si="7"/>
        <v>NR</v>
      </c>
      <c r="V27" s="37" t="str">
        <f t="shared" si="7"/>
        <v>NR</v>
      </c>
      <c r="W27" s="37" t="str">
        <f t="shared" si="7"/>
        <v>NR</v>
      </c>
    </row>
    <row r="28" spans="1:23" ht="13.5" customHeight="1" thickBot="1" x14ac:dyDescent="0.3">
      <c r="A28" s="27"/>
      <c r="B28" s="52">
        <v>15</v>
      </c>
      <c r="C28" s="128" t="s">
        <v>46</v>
      </c>
      <c r="D28" s="142"/>
      <c r="E28" s="142"/>
      <c r="F28" s="143"/>
      <c r="G28" s="122">
        <f>+H28+I28</f>
        <v>1658479.18</v>
      </c>
      <c r="H28" s="122">
        <v>1658479.18</v>
      </c>
      <c r="I28" s="122">
        <f>+SUM(J28:U28)</f>
        <v>0</v>
      </c>
      <c r="J28" s="122"/>
      <c r="K28" s="122"/>
      <c r="L28" s="122"/>
      <c r="M28" s="122"/>
      <c r="N28" s="122"/>
      <c r="O28" s="122"/>
      <c r="P28" s="53"/>
      <c r="Q28" s="122"/>
      <c r="R28" s="122"/>
      <c r="S28" s="122"/>
      <c r="T28" s="122"/>
      <c r="U28" s="122"/>
      <c r="V28" s="122"/>
      <c r="W28" s="122"/>
    </row>
    <row r="29" spans="1:23" ht="13.5" customHeight="1" thickTop="1" thickBot="1" x14ac:dyDescent="0.3">
      <c r="A29" s="27"/>
      <c r="B29" s="38">
        <v>16</v>
      </c>
      <c r="C29" s="155" t="s">
        <v>47</v>
      </c>
      <c r="D29" s="145"/>
      <c r="E29" s="145"/>
      <c r="F29" s="146"/>
      <c r="G29" s="39">
        <f>IF(COUNT(G22:G28)&gt;0,SUM(G22:G28),"NR")</f>
        <v>151358622.12</v>
      </c>
      <c r="H29" s="39">
        <f t="shared" ref="H29:W29" si="8">IF(COUNT(H22:H28)&gt;0,SUM(H22:H28),"NR")</f>
        <v>151358622.12</v>
      </c>
      <c r="I29" s="39">
        <f t="shared" si="8"/>
        <v>0</v>
      </c>
      <c r="J29" s="39" t="str">
        <f t="shared" si="8"/>
        <v>NR</v>
      </c>
      <c r="K29" s="39" t="str">
        <f t="shared" si="8"/>
        <v>NR</v>
      </c>
      <c r="L29" s="39" t="str">
        <f t="shared" si="8"/>
        <v>NR</v>
      </c>
      <c r="M29" s="39" t="str">
        <f t="shared" si="8"/>
        <v>NR</v>
      </c>
      <c r="N29" s="39" t="str">
        <f t="shared" si="8"/>
        <v>NR</v>
      </c>
      <c r="O29" s="39" t="str">
        <f t="shared" si="8"/>
        <v>NR</v>
      </c>
      <c r="P29" s="39" t="str">
        <f t="shared" si="8"/>
        <v>NR</v>
      </c>
      <c r="Q29" s="39" t="str">
        <f t="shared" si="8"/>
        <v>NR</v>
      </c>
      <c r="R29" s="39" t="str">
        <f>IF(COUNT(R22:R28)&gt;0,SUM(R22:R28),"NR")</f>
        <v>NR</v>
      </c>
      <c r="S29" s="39" t="str">
        <f t="shared" si="8"/>
        <v>NR</v>
      </c>
      <c r="T29" s="39" t="str">
        <f t="shared" si="8"/>
        <v>NR</v>
      </c>
      <c r="U29" s="39" t="str">
        <f t="shared" si="8"/>
        <v>NR</v>
      </c>
      <c r="V29" s="39" t="str">
        <f t="shared" si="8"/>
        <v>NR</v>
      </c>
      <c r="W29" s="39" t="str">
        <f t="shared" si="8"/>
        <v>NR</v>
      </c>
    </row>
    <row r="30" spans="1:23" ht="13.5" customHeight="1" thickTop="1" x14ac:dyDescent="0.25">
      <c r="A30" s="27"/>
      <c r="B30" s="54"/>
      <c r="C30" s="55"/>
      <c r="D30" s="43"/>
      <c r="E30" s="43"/>
      <c r="F30" s="43"/>
      <c r="G30" s="19"/>
      <c r="H30" s="19"/>
      <c r="I30" s="19"/>
      <c r="J30" s="19"/>
      <c r="K30" s="19"/>
      <c r="L30" s="19"/>
      <c r="M30" s="19"/>
      <c r="N30" s="19"/>
      <c r="O30" s="19"/>
      <c r="P30" s="20"/>
      <c r="Q30" s="19"/>
      <c r="R30" s="19"/>
      <c r="S30" s="19"/>
      <c r="T30" s="19"/>
      <c r="U30" s="19"/>
      <c r="V30" s="19"/>
      <c r="W30" s="19"/>
    </row>
    <row r="31" spans="1:23" ht="13.5" customHeight="1" x14ac:dyDescent="0.25">
      <c r="A31" s="27"/>
      <c r="B31" s="56"/>
      <c r="C31" s="57"/>
      <c r="D31" s="43"/>
      <c r="E31" s="43"/>
      <c r="F31" s="43"/>
      <c r="G31" s="19"/>
      <c r="H31" s="19"/>
      <c r="I31" s="19"/>
      <c r="J31" s="19"/>
      <c r="K31" s="19"/>
      <c r="L31" s="19"/>
      <c r="M31" s="19"/>
      <c r="N31" s="19"/>
      <c r="O31" s="19"/>
      <c r="P31" s="20"/>
      <c r="Q31" s="19"/>
      <c r="R31" s="19"/>
      <c r="S31" s="19"/>
      <c r="T31" s="19"/>
      <c r="U31" s="19"/>
      <c r="V31" s="19"/>
      <c r="W31" s="19"/>
    </row>
    <row r="32" spans="1:23" ht="13.5" customHeight="1" x14ac:dyDescent="0.25">
      <c r="A32" s="58" t="s">
        <v>48</v>
      </c>
      <c r="B32" s="48"/>
      <c r="C32" s="49"/>
      <c r="D32" s="43"/>
      <c r="E32" s="43"/>
      <c r="F32" s="43"/>
      <c r="G32" s="19"/>
      <c r="H32" s="19"/>
      <c r="I32" s="19"/>
      <c r="J32" s="19"/>
      <c r="K32" s="19"/>
      <c r="L32" s="19"/>
      <c r="M32" s="19"/>
      <c r="N32" s="19"/>
      <c r="O32" s="19"/>
      <c r="P32" s="20"/>
      <c r="Q32" s="19"/>
      <c r="R32" s="19"/>
      <c r="S32" s="19"/>
      <c r="T32" s="19"/>
      <c r="U32" s="19"/>
      <c r="V32" s="19"/>
      <c r="W32" s="19"/>
    </row>
    <row r="33" spans="1:24" ht="13.5" customHeight="1" x14ac:dyDescent="0.25">
      <c r="A33" s="59"/>
      <c r="B33" s="124">
        <v>17</v>
      </c>
      <c r="C33" s="170" t="s">
        <v>49</v>
      </c>
      <c r="D33" s="170"/>
      <c r="E33" s="170"/>
      <c r="F33" s="171"/>
      <c r="G33" s="34">
        <f>+H33+I33</f>
        <v>13982327.960000001</v>
      </c>
      <c r="H33" s="34">
        <v>13982327.960000001</v>
      </c>
      <c r="I33" s="34">
        <f>+SUM(J33:U33)</f>
        <v>0</v>
      </c>
      <c r="J33" s="34"/>
      <c r="K33" s="34"/>
      <c r="L33" s="34"/>
      <c r="M33" s="34"/>
      <c r="N33" s="34"/>
      <c r="O33" s="34"/>
      <c r="P33" s="35"/>
      <c r="Q33" s="34"/>
      <c r="R33" s="34"/>
      <c r="S33" s="34"/>
      <c r="T33" s="34"/>
      <c r="U33" s="34"/>
      <c r="V33" s="34"/>
      <c r="W33" s="34"/>
    </row>
    <row r="34" spans="1:24" ht="13.5" customHeight="1" x14ac:dyDescent="0.25">
      <c r="A34" s="13"/>
      <c r="B34" s="121">
        <v>18</v>
      </c>
      <c r="C34" s="163" t="s">
        <v>50</v>
      </c>
      <c r="D34" s="163"/>
      <c r="E34" s="163"/>
      <c r="F34" s="164"/>
      <c r="G34" s="37">
        <f>IF(COUNT(G29,G33)&gt;0,SUM(G29)-SUM(G33),"NR")</f>
        <v>137376294.16</v>
      </c>
      <c r="H34" s="37">
        <f t="shared" ref="H34:V34" si="9">IF(COUNT(H29,H33)&gt;0,SUM(H29)-SUM(H33),"NR")</f>
        <v>137376294.16</v>
      </c>
      <c r="I34" s="37">
        <f t="shared" si="9"/>
        <v>0</v>
      </c>
      <c r="J34" s="37" t="str">
        <f t="shared" si="9"/>
        <v>NR</v>
      </c>
      <c r="K34" s="37" t="str">
        <f t="shared" si="9"/>
        <v>NR</v>
      </c>
      <c r="L34" s="37" t="str">
        <f t="shared" si="9"/>
        <v>NR</v>
      </c>
      <c r="M34" s="37" t="str">
        <f t="shared" si="9"/>
        <v>NR</v>
      </c>
      <c r="N34" s="37" t="str">
        <f t="shared" si="9"/>
        <v>NR</v>
      </c>
      <c r="O34" s="37" t="str">
        <f t="shared" si="9"/>
        <v>NR</v>
      </c>
      <c r="P34" s="37" t="str">
        <f t="shared" si="9"/>
        <v>NR</v>
      </c>
      <c r="Q34" s="37" t="str">
        <f t="shared" si="9"/>
        <v>NR</v>
      </c>
      <c r="R34" s="37" t="str">
        <f>IF(COUNT(R29,R33)&gt;0,SUM(R29)-SUM(R33),"NR")</f>
        <v>NR</v>
      </c>
      <c r="S34" s="37" t="str">
        <f t="shared" si="9"/>
        <v>NR</v>
      </c>
      <c r="T34" s="37" t="str">
        <f t="shared" si="9"/>
        <v>NR</v>
      </c>
      <c r="U34" s="37" t="str">
        <f t="shared" si="9"/>
        <v>NR</v>
      </c>
      <c r="V34" s="37" t="str">
        <f t="shared" si="9"/>
        <v>NR</v>
      </c>
      <c r="W34" s="37" t="str">
        <f>IF(COUNT(W29,W33)&gt;0,SUM(W29,-W33),"NR")</f>
        <v>NR</v>
      </c>
      <c r="X34" s="60"/>
    </row>
    <row r="35" spans="1:24" ht="13.5" customHeight="1" x14ac:dyDescent="0.25">
      <c r="A35" s="13"/>
      <c r="B35" s="121">
        <v>19</v>
      </c>
      <c r="C35" s="163" t="s">
        <v>51</v>
      </c>
      <c r="D35" s="163"/>
      <c r="E35" s="163"/>
      <c r="F35" s="164"/>
      <c r="G35" s="61">
        <f>+H35+I35</f>
        <v>0</v>
      </c>
      <c r="H35" s="61"/>
      <c r="I35" s="61">
        <f t="shared" ref="I35:I39" si="10">+SUM(J35:U35)</f>
        <v>0</v>
      </c>
      <c r="J35" s="61"/>
      <c r="K35" s="61"/>
      <c r="L35" s="61"/>
      <c r="M35" s="61"/>
      <c r="N35" s="61"/>
      <c r="O35" s="61"/>
      <c r="P35" s="62"/>
      <c r="Q35" s="61"/>
      <c r="R35" s="61"/>
      <c r="S35" s="61"/>
      <c r="T35" s="61"/>
      <c r="U35" s="61"/>
      <c r="V35" s="61"/>
      <c r="W35" s="61"/>
      <c r="X35" s="60"/>
    </row>
    <row r="36" spans="1:24" ht="13.5" customHeight="1" x14ac:dyDescent="0.25">
      <c r="A36" s="13"/>
      <c r="B36" s="121">
        <v>20</v>
      </c>
      <c r="C36" s="163" t="s">
        <v>52</v>
      </c>
      <c r="D36" s="163"/>
      <c r="E36" s="163"/>
      <c r="F36" s="164"/>
      <c r="G36" s="34">
        <f>+H36+I36</f>
        <v>1702067</v>
      </c>
      <c r="H36" s="34">
        <v>1702067</v>
      </c>
      <c r="I36" s="34">
        <f t="shared" si="10"/>
        <v>0</v>
      </c>
      <c r="J36" s="34"/>
      <c r="K36" s="34"/>
      <c r="L36" s="34"/>
      <c r="M36" s="34"/>
      <c r="N36" s="34"/>
      <c r="O36" s="34"/>
      <c r="P36" s="35"/>
      <c r="Q36" s="34"/>
      <c r="R36" s="34"/>
      <c r="S36" s="34"/>
      <c r="T36" s="34"/>
      <c r="U36" s="34"/>
      <c r="V36" s="34"/>
      <c r="W36" s="34"/>
    </row>
    <row r="37" spans="1:24" ht="13.5" customHeight="1" x14ac:dyDescent="0.25">
      <c r="A37" s="13"/>
      <c r="B37" s="121">
        <v>21</v>
      </c>
      <c r="C37" s="163" t="s">
        <v>53</v>
      </c>
      <c r="D37" s="163"/>
      <c r="E37" s="163"/>
      <c r="F37" s="164"/>
      <c r="G37" s="34">
        <f>+H37+I37</f>
        <v>11105491.870000003</v>
      </c>
      <c r="H37" s="34">
        <v>11105491.870000003</v>
      </c>
      <c r="I37" s="34">
        <f t="shared" si="10"/>
        <v>0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4" ht="13.5" customHeight="1" x14ac:dyDescent="0.25">
      <c r="A38" s="13"/>
      <c r="B38" s="125">
        <v>22</v>
      </c>
      <c r="C38" s="172" t="s">
        <v>54</v>
      </c>
      <c r="D38" s="172"/>
      <c r="E38" s="172"/>
      <c r="F38" s="173"/>
      <c r="G38" s="166"/>
      <c r="H38" s="166"/>
      <c r="I38" s="166">
        <f t="shared" si="10"/>
        <v>0</v>
      </c>
      <c r="J38" s="166"/>
      <c r="K38" s="166"/>
      <c r="L38" s="166"/>
      <c r="M38" s="122"/>
      <c r="N38" s="122"/>
      <c r="O38" s="166"/>
      <c r="P38" s="166"/>
      <c r="Q38" s="166"/>
      <c r="R38" s="166"/>
      <c r="S38" s="122"/>
      <c r="T38" s="166"/>
      <c r="U38" s="166"/>
      <c r="V38" s="166"/>
      <c r="W38" s="166"/>
    </row>
    <row r="39" spans="1:24" ht="13.5" customHeight="1" x14ac:dyDescent="0.25">
      <c r="A39" s="13"/>
      <c r="B39" s="124"/>
      <c r="C39" s="30" t="s">
        <v>29</v>
      </c>
      <c r="D39" s="31"/>
      <c r="E39" s="168" t="s">
        <v>55</v>
      </c>
      <c r="F39" s="169"/>
      <c r="G39" s="167"/>
      <c r="H39" s="167"/>
      <c r="I39" s="167">
        <f t="shared" si="10"/>
        <v>0</v>
      </c>
      <c r="J39" s="167"/>
      <c r="K39" s="167"/>
      <c r="L39" s="167"/>
      <c r="M39" s="123"/>
      <c r="N39" s="123"/>
      <c r="O39" s="167"/>
      <c r="P39" s="167"/>
      <c r="Q39" s="167"/>
      <c r="R39" s="167"/>
      <c r="S39" s="123"/>
      <c r="T39" s="167"/>
      <c r="U39" s="167"/>
      <c r="V39" s="167"/>
      <c r="W39" s="167"/>
    </row>
    <row r="40" spans="1:24" ht="13.5" customHeight="1" x14ac:dyDescent="0.25">
      <c r="A40" s="50"/>
      <c r="B40" s="51">
        <v>23</v>
      </c>
      <c r="C40" s="137" t="s">
        <v>56</v>
      </c>
      <c r="D40" s="163"/>
      <c r="E40" s="163"/>
      <c r="F40" s="164"/>
      <c r="G40" s="37">
        <f>IF(COUNT(G34:G39)&gt;0,SUM(G34:G39),"NR")</f>
        <v>150183853.03</v>
      </c>
      <c r="H40" s="37">
        <f t="shared" ref="H40:W40" si="11">IF(COUNT(H34:H39)&gt;0,SUM(H34:H39),"NR")</f>
        <v>150183853.03</v>
      </c>
      <c r="I40" s="37">
        <f t="shared" si="11"/>
        <v>0</v>
      </c>
      <c r="J40" s="37" t="str">
        <f t="shared" si="11"/>
        <v>NR</v>
      </c>
      <c r="K40" s="37" t="str">
        <f t="shared" si="11"/>
        <v>NR</v>
      </c>
      <c r="L40" s="37" t="str">
        <f t="shared" si="11"/>
        <v>NR</v>
      </c>
      <c r="M40" s="37" t="str">
        <f t="shared" si="11"/>
        <v>NR</v>
      </c>
      <c r="N40" s="37" t="str">
        <f t="shared" si="11"/>
        <v>NR</v>
      </c>
      <c r="O40" s="37" t="str">
        <f t="shared" si="11"/>
        <v>NR</v>
      </c>
      <c r="P40" s="37" t="str">
        <f t="shared" si="11"/>
        <v>NR</v>
      </c>
      <c r="Q40" s="37" t="str">
        <f t="shared" si="11"/>
        <v>NR</v>
      </c>
      <c r="R40" s="37" t="str">
        <f>IF(COUNT(R34:R39)&gt;0,SUM(R34:R39),"NR")</f>
        <v>NR</v>
      </c>
      <c r="S40" s="37" t="str">
        <f t="shared" ref="S40" si="12">IF(COUNT(S34:S39)&gt;0,SUM(S34:S39),"NR")</f>
        <v>NR</v>
      </c>
      <c r="T40" s="37" t="str">
        <f t="shared" si="11"/>
        <v>NR</v>
      </c>
      <c r="U40" s="37" t="str">
        <f t="shared" si="11"/>
        <v>NR</v>
      </c>
      <c r="V40" s="37" t="str">
        <f t="shared" si="11"/>
        <v>NR</v>
      </c>
      <c r="W40" s="37" t="str">
        <f t="shared" si="11"/>
        <v>NR</v>
      </c>
    </row>
    <row r="41" spans="1:24" ht="13.5" customHeight="1" x14ac:dyDescent="0.25">
      <c r="A41" s="27"/>
      <c r="B41" s="33">
        <v>24</v>
      </c>
      <c r="C41" s="137" t="s">
        <v>57</v>
      </c>
      <c r="D41" s="163"/>
      <c r="E41" s="163"/>
      <c r="F41" s="164"/>
      <c r="G41" s="37">
        <f t="shared" ref="G41:W41" si="13">IF(COUNT(G18,G40)&gt;0,SUM(G18)-SUM(G40),"NR")</f>
        <v>-18909857.86999999</v>
      </c>
      <c r="H41" s="37">
        <f t="shared" si="13"/>
        <v>-18909857.86999999</v>
      </c>
      <c r="I41" s="37">
        <f t="shared" si="13"/>
        <v>0</v>
      </c>
      <c r="J41" s="37" t="str">
        <f t="shared" si="13"/>
        <v>NR</v>
      </c>
      <c r="K41" s="37" t="str">
        <f t="shared" si="13"/>
        <v>NR</v>
      </c>
      <c r="L41" s="37" t="str">
        <f t="shared" si="13"/>
        <v>NR</v>
      </c>
      <c r="M41" s="37" t="str">
        <f t="shared" ref="M41:N41" si="14">IF(COUNT(M18,M40)&gt;0,SUM(M18)-SUM(M40),"NR")</f>
        <v>NR</v>
      </c>
      <c r="N41" s="37" t="str">
        <f t="shared" si="14"/>
        <v>NR</v>
      </c>
      <c r="O41" s="37" t="str">
        <f t="shared" si="13"/>
        <v>NR</v>
      </c>
      <c r="P41" s="37" t="str">
        <f t="shared" si="13"/>
        <v>NR</v>
      </c>
      <c r="Q41" s="37" t="str">
        <f t="shared" si="13"/>
        <v>NR</v>
      </c>
      <c r="R41" s="37" t="str">
        <f>IF(COUNT(R18,R40)&gt;0,SUM(R18)-SUM(R40),"NR")</f>
        <v>NR</v>
      </c>
      <c r="S41" s="37" t="str">
        <f t="shared" ref="S41" si="15">IF(COUNT(S18,S40)&gt;0,SUM(S18)-SUM(S40),"NR")</f>
        <v>NR</v>
      </c>
      <c r="T41" s="37" t="str">
        <f t="shared" si="13"/>
        <v>NR</v>
      </c>
      <c r="U41" s="37" t="str">
        <f t="shared" si="13"/>
        <v>NR</v>
      </c>
      <c r="V41" s="37" t="str">
        <f t="shared" si="13"/>
        <v>NR</v>
      </c>
      <c r="W41" s="37" t="str">
        <f t="shared" si="13"/>
        <v>NR</v>
      </c>
    </row>
    <row r="42" spans="1:24" ht="13.5" customHeight="1" x14ac:dyDescent="0.25">
      <c r="A42" s="27"/>
      <c r="B42" s="33">
        <v>25</v>
      </c>
      <c r="C42" s="137" t="s">
        <v>58</v>
      </c>
      <c r="D42" s="163"/>
      <c r="E42" s="163"/>
      <c r="F42" s="164"/>
      <c r="G42" s="34">
        <f>+H42+I42</f>
        <v>3557641.7700000005</v>
      </c>
      <c r="H42" s="34">
        <v>3557641.7700000005</v>
      </c>
      <c r="I42" s="34">
        <f t="shared" ref="I42:I43" si="16">+SUM(J42:U42)</f>
        <v>0</v>
      </c>
      <c r="J42" s="34"/>
      <c r="K42" s="34"/>
      <c r="L42" s="34"/>
      <c r="M42" s="34"/>
      <c r="N42" s="34"/>
      <c r="O42" s="34"/>
      <c r="P42" s="35"/>
      <c r="Q42" s="34"/>
      <c r="R42" s="34"/>
      <c r="S42" s="34"/>
      <c r="T42" s="34"/>
      <c r="U42" s="34"/>
      <c r="V42" s="34"/>
      <c r="W42" s="34"/>
    </row>
    <row r="43" spans="1:24" ht="13.5" customHeight="1" x14ac:dyDescent="0.25">
      <c r="A43" s="27"/>
      <c r="B43" s="33">
        <v>26</v>
      </c>
      <c r="C43" s="137" t="s">
        <v>59</v>
      </c>
      <c r="D43" s="163"/>
      <c r="E43" s="163"/>
      <c r="F43" s="164"/>
      <c r="G43" s="34">
        <f>+H43+I43</f>
        <v>-362019.37000000005</v>
      </c>
      <c r="H43" s="34">
        <v>-362019.37000000005</v>
      </c>
      <c r="I43" s="34">
        <f t="shared" si="16"/>
        <v>0</v>
      </c>
      <c r="J43" s="34"/>
      <c r="K43" s="34"/>
      <c r="L43" s="34"/>
      <c r="M43" s="34"/>
      <c r="N43" s="34"/>
      <c r="O43" s="34"/>
      <c r="P43" s="35"/>
      <c r="Q43" s="34"/>
      <c r="R43" s="34"/>
      <c r="S43" s="34"/>
      <c r="T43" s="34"/>
      <c r="U43" s="34"/>
      <c r="V43" s="34"/>
      <c r="W43" s="34"/>
    </row>
    <row r="44" spans="1:24" ht="13.5" customHeight="1" x14ac:dyDescent="0.25">
      <c r="A44" s="27"/>
      <c r="B44" s="33">
        <v>27</v>
      </c>
      <c r="C44" s="137" t="s">
        <v>60</v>
      </c>
      <c r="D44" s="163"/>
      <c r="E44" s="163"/>
      <c r="F44" s="164"/>
      <c r="G44" s="37">
        <f>IF(COUNT(G42:G43)&gt;0,SUM(G42:G43),"NR")</f>
        <v>3195622.4000000004</v>
      </c>
      <c r="H44" s="37">
        <f t="shared" ref="H44:W44" si="17">IF(COUNT(H42:H43)&gt;0,SUM(H42:H43),"NR")</f>
        <v>3195622.4000000004</v>
      </c>
      <c r="I44" s="37">
        <f t="shared" si="17"/>
        <v>0</v>
      </c>
      <c r="J44" s="37" t="str">
        <f t="shared" si="17"/>
        <v>NR</v>
      </c>
      <c r="K44" s="37" t="str">
        <f t="shared" si="17"/>
        <v>NR</v>
      </c>
      <c r="L44" s="37" t="str">
        <f t="shared" si="17"/>
        <v>NR</v>
      </c>
      <c r="M44" s="37" t="str">
        <f t="shared" si="17"/>
        <v>NR</v>
      </c>
      <c r="N44" s="37" t="str">
        <f t="shared" si="17"/>
        <v>NR</v>
      </c>
      <c r="O44" s="37" t="str">
        <f t="shared" si="17"/>
        <v>NR</v>
      </c>
      <c r="P44" s="37" t="str">
        <f t="shared" si="17"/>
        <v>NR</v>
      </c>
      <c r="Q44" s="37" t="str">
        <f t="shared" si="17"/>
        <v>NR</v>
      </c>
      <c r="R44" s="37" t="str">
        <f>IF(COUNT(R42:R43)&gt;0,SUM(R42:R43),"NR")</f>
        <v>NR</v>
      </c>
      <c r="S44" s="37" t="str">
        <f t="shared" si="17"/>
        <v>NR</v>
      </c>
      <c r="T44" s="37" t="str">
        <f t="shared" si="17"/>
        <v>NR</v>
      </c>
      <c r="U44" s="37" t="str">
        <f t="shared" si="17"/>
        <v>NR</v>
      </c>
      <c r="V44" s="37" t="str">
        <f t="shared" si="17"/>
        <v>NR</v>
      </c>
      <c r="W44" s="37" t="str">
        <f t="shared" si="17"/>
        <v>NR</v>
      </c>
    </row>
    <row r="45" spans="1:24" ht="13.5" customHeight="1" x14ac:dyDescent="0.25">
      <c r="A45" s="27"/>
      <c r="B45" s="52">
        <v>28</v>
      </c>
      <c r="C45" s="165" t="s">
        <v>61</v>
      </c>
      <c r="D45" s="163"/>
      <c r="E45" s="163"/>
      <c r="F45" s="164"/>
      <c r="G45" s="122"/>
      <c r="H45" s="122"/>
      <c r="I45" s="122"/>
      <c r="J45" s="122"/>
      <c r="K45" s="122"/>
      <c r="L45" s="122"/>
      <c r="M45" s="122"/>
      <c r="N45" s="122"/>
      <c r="O45" s="122"/>
      <c r="P45" s="53"/>
      <c r="Q45" s="122"/>
      <c r="R45" s="122"/>
      <c r="S45" s="122"/>
      <c r="T45" s="122"/>
      <c r="U45" s="122"/>
      <c r="V45" s="122"/>
      <c r="W45" s="122"/>
    </row>
    <row r="46" spans="1:24" ht="13.5" customHeight="1" x14ac:dyDescent="0.25">
      <c r="A46" s="27"/>
      <c r="B46" s="52">
        <v>29</v>
      </c>
      <c r="C46" s="137" t="s">
        <v>62</v>
      </c>
      <c r="D46" s="163"/>
      <c r="E46" s="163"/>
      <c r="F46" s="164"/>
      <c r="G46" s="63" t="str">
        <f>G109</f>
        <v>NR</v>
      </c>
      <c r="H46" s="63" t="str">
        <f t="shared" ref="H46:W46" si="18">H109</f>
        <v>NR</v>
      </c>
      <c r="I46" s="63" t="str">
        <f t="shared" si="18"/>
        <v>NR</v>
      </c>
      <c r="J46" s="63" t="str">
        <f t="shared" si="18"/>
        <v>NR</v>
      </c>
      <c r="K46" s="63" t="str">
        <f t="shared" si="18"/>
        <v>NR</v>
      </c>
      <c r="L46" s="63" t="str">
        <f t="shared" si="18"/>
        <v>NR</v>
      </c>
      <c r="M46" s="63" t="str">
        <f t="shared" si="18"/>
        <v>NR</v>
      </c>
      <c r="N46" s="63" t="str">
        <f t="shared" si="18"/>
        <v>NR</v>
      </c>
      <c r="O46" s="63" t="str">
        <f t="shared" si="18"/>
        <v>NR</v>
      </c>
      <c r="P46" s="63" t="str">
        <f t="shared" si="18"/>
        <v>NR</v>
      </c>
      <c r="Q46" s="63" t="str">
        <f t="shared" si="18"/>
        <v>NR</v>
      </c>
      <c r="R46" s="63" t="str">
        <f>R109</f>
        <v>NR</v>
      </c>
      <c r="S46" s="63" t="str">
        <f t="shared" ref="S46" si="19">S109</f>
        <v>NR</v>
      </c>
      <c r="T46" s="63" t="str">
        <f t="shared" si="18"/>
        <v>NR</v>
      </c>
      <c r="U46" s="63" t="str">
        <f t="shared" si="18"/>
        <v>NR</v>
      </c>
      <c r="V46" s="63" t="str">
        <f t="shared" si="18"/>
        <v>NR</v>
      </c>
      <c r="W46" s="63" t="str">
        <f t="shared" si="18"/>
        <v>NR</v>
      </c>
    </row>
    <row r="47" spans="1:24" ht="27" customHeight="1" x14ac:dyDescent="0.25">
      <c r="A47" s="27"/>
      <c r="B47" s="64">
        <v>30</v>
      </c>
      <c r="C47" s="165" t="s">
        <v>63</v>
      </c>
      <c r="D47" s="163"/>
      <c r="E47" s="163"/>
      <c r="F47" s="164"/>
      <c r="G47" s="37">
        <f>IF(COUNT(G41,G44:G46)&gt;0,SUM(G41,G44:G46),"NR")</f>
        <v>-15714235.469999989</v>
      </c>
      <c r="H47" s="37">
        <f t="shared" ref="H47:W47" si="20">IF(COUNT(H41,H44:H46)&gt;0,SUM(H41,H44:H46),"NR")</f>
        <v>-15714235.469999989</v>
      </c>
      <c r="I47" s="37">
        <f t="shared" si="20"/>
        <v>0</v>
      </c>
      <c r="J47" s="37" t="str">
        <f t="shared" si="20"/>
        <v>NR</v>
      </c>
      <c r="K47" s="37" t="str">
        <f t="shared" si="20"/>
        <v>NR</v>
      </c>
      <c r="L47" s="37" t="str">
        <f t="shared" si="20"/>
        <v>NR</v>
      </c>
      <c r="M47" s="37" t="str">
        <f t="shared" si="20"/>
        <v>NR</v>
      </c>
      <c r="N47" s="37" t="str">
        <f t="shared" si="20"/>
        <v>NR</v>
      </c>
      <c r="O47" s="37" t="str">
        <f t="shared" si="20"/>
        <v>NR</v>
      </c>
      <c r="P47" s="37" t="str">
        <f t="shared" si="20"/>
        <v>NR</v>
      </c>
      <c r="Q47" s="37" t="str">
        <f t="shared" si="20"/>
        <v>NR</v>
      </c>
      <c r="R47" s="37" t="str">
        <f>IF(COUNT(R41,R44:R46)&gt;0,SUM(R41,R44:R46),"NR")</f>
        <v>NR</v>
      </c>
      <c r="S47" s="37" t="str">
        <f t="shared" ref="S47" si="21">IF(COUNT(S41,S44:S46)&gt;0,SUM(S41,S44:S46),"NR")</f>
        <v>NR</v>
      </c>
      <c r="T47" s="37" t="str">
        <f t="shared" si="20"/>
        <v>NR</v>
      </c>
      <c r="U47" s="37" t="str">
        <f t="shared" si="20"/>
        <v>NR</v>
      </c>
      <c r="V47" s="37" t="str">
        <f t="shared" si="20"/>
        <v>NR</v>
      </c>
      <c r="W47" s="37" t="str">
        <f t="shared" si="20"/>
        <v>NR</v>
      </c>
    </row>
    <row r="48" spans="1:24" ht="13.5" customHeight="1" thickBot="1" x14ac:dyDescent="0.3">
      <c r="A48" s="13"/>
      <c r="B48" s="65">
        <v>31</v>
      </c>
      <c r="C48" s="128" t="s">
        <v>64</v>
      </c>
      <c r="D48" s="142"/>
      <c r="E48" s="142"/>
      <c r="F48" s="143"/>
      <c r="G48" s="66"/>
      <c r="H48" s="66"/>
      <c r="I48" s="66"/>
      <c r="J48" s="66"/>
      <c r="K48" s="66"/>
      <c r="L48" s="66"/>
      <c r="M48" s="66"/>
      <c r="N48" s="66"/>
      <c r="O48" s="66"/>
      <c r="P48" s="67"/>
      <c r="Q48" s="66"/>
      <c r="R48" s="66"/>
      <c r="S48" s="66"/>
      <c r="T48" s="66"/>
      <c r="U48" s="66"/>
      <c r="V48" s="66"/>
      <c r="W48" s="66"/>
    </row>
    <row r="49" spans="1:24" ht="13.5" customHeight="1" thickTop="1" thickBot="1" x14ac:dyDescent="0.3">
      <c r="A49" s="68"/>
      <c r="B49" s="69">
        <v>32</v>
      </c>
      <c r="C49" s="160" t="s">
        <v>65</v>
      </c>
      <c r="D49" s="161"/>
      <c r="E49" s="161"/>
      <c r="F49" s="162"/>
      <c r="G49" s="70">
        <f>IF(COUNT(G47,G48)&gt;0,SUM(G47,-G48),"NR")</f>
        <v>-15714235.469999989</v>
      </c>
      <c r="H49" s="70">
        <f t="shared" ref="H49:W49" si="22">IF(COUNT(H47,H48)&gt;0,SUM(H47,-H48),"NR")</f>
        <v>-15714235.469999989</v>
      </c>
      <c r="I49" s="70">
        <f t="shared" si="22"/>
        <v>0</v>
      </c>
      <c r="J49" s="70" t="str">
        <f t="shared" si="22"/>
        <v>NR</v>
      </c>
      <c r="K49" s="70" t="str">
        <f t="shared" si="22"/>
        <v>NR</v>
      </c>
      <c r="L49" s="70" t="str">
        <f t="shared" si="22"/>
        <v>NR</v>
      </c>
      <c r="M49" s="70" t="str">
        <f t="shared" si="22"/>
        <v>NR</v>
      </c>
      <c r="N49" s="70" t="str">
        <f t="shared" si="22"/>
        <v>NR</v>
      </c>
      <c r="O49" s="70" t="str">
        <f t="shared" si="22"/>
        <v>NR</v>
      </c>
      <c r="P49" s="70" t="str">
        <f t="shared" si="22"/>
        <v>NR</v>
      </c>
      <c r="Q49" s="70" t="str">
        <f t="shared" si="22"/>
        <v>NR</v>
      </c>
      <c r="R49" s="70" t="str">
        <f>IF(COUNT(R47,R48)&gt;0,SUM(R47,-R48),"NR")</f>
        <v>NR</v>
      </c>
      <c r="S49" s="70" t="str">
        <f t="shared" si="22"/>
        <v>NR</v>
      </c>
      <c r="T49" s="70" t="str">
        <f t="shared" si="22"/>
        <v>NR</v>
      </c>
      <c r="U49" s="70" t="str">
        <f t="shared" si="22"/>
        <v>NR</v>
      </c>
      <c r="V49" s="70" t="str">
        <f t="shared" si="22"/>
        <v>NR</v>
      </c>
      <c r="W49" s="70" t="str">
        <f t="shared" si="22"/>
        <v>NR</v>
      </c>
    </row>
    <row r="50" spans="1:24" x14ac:dyDescent="0.25">
      <c r="A50" s="126"/>
      <c r="B50" s="126"/>
      <c r="C50" s="126"/>
      <c r="D50" s="126"/>
      <c r="E50" s="126"/>
      <c r="F50" s="126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1:24" x14ac:dyDescent="0.25">
      <c r="A51" s="126"/>
      <c r="B51" s="126"/>
      <c r="C51" s="126"/>
      <c r="D51" s="126"/>
      <c r="E51" s="126"/>
      <c r="F51" s="12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</row>
    <row r="52" spans="1:24" x14ac:dyDescent="0.25">
      <c r="A52" s="126"/>
      <c r="B52" s="126"/>
      <c r="C52" s="126"/>
      <c r="D52" s="126"/>
      <c r="E52" s="126"/>
      <c r="F52" s="126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</row>
    <row r="53" spans="1:24" x14ac:dyDescent="0.25">
      <c r="A53" s="126"/>
      <c r="B53" s="126"/>
      <c r="C53" s="126"/>
      <c r="D53" s="126"/>
      <c r="E53" s="126"/>
      <c r="F53" s="126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</row>
    <row r="54" spans="1:24" x14ac:dyDescent="0.25">
      <c r="A54" s="126"/>
      <c r="B54" s="126"/>
      <c r="C54" s="126"/>
      <c r="D54" s="126"/>
      <c r="E54" s="126"/>
      <c r="F54" s="126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1:24" ht="15.75" thickBot="1" x14ac:dyDescent="0.3">
      <c r="A55" s="126"/>
      <c r="B55" s="126"/>
      <c r="C55" s="126"/>
      <c r="D55" s="126"/>
      <c r="E55" s="126"/>
      <c r="F55" s="126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1:24" ht="13.5" customHeight="1" thickBot="1" x14ac:dyDescent="0.3">
      <c r="A56" s="72"/>
      <c r="B56" s="73"/>
      <c r="C56" s="73"/>
      <c r="D56" s="73"/>
      <c r="E56" s="73"/>
      <c r="F56" s="74"/>
      <c r="G56" s="76">
        <v>1</v>
      </c>
      <c r="H56" s="76">
        <v>2</v>
      </c>
      <c r="I56" s="76">
        <v>3</v>
      </c>
      <c r="J56" s="76">
        <v>4</v>
      </c>
      <c r="K56" s="76">
        <v>5</v>
      </c>
      <c r="L56" s="76">
        <v>6</v>
      </c>
      <c r="M56" s="75">
        <v>7</v>
      </c>
      <c r="N56" s="76">
        <v>8</v>
      </c>
      <c r="O56" s="76">
        <v>9</v>
      </c>
      <c r="P56" s="76">
        <v>10</v>
      </c>
      <c r="Q56" s="76">
        <v>11</v>
      </c>
      <c r="R56" s="76">
        <v>12</v>
      </c>
      <c r="S56" s="75">
        <v>13</v>
      </c>
      <c r="T56" s="76">
        <v>14</v>
      </c>
      <c r="U56" s="76">
        <v>15</v>
      </c>
      <c r="V56" s="76">
        <v>16</v>
      </c>
      <c r="W56" s="76">
        <v>17</v>
      </c>
    </row>
    <row r="57" spans="1:24" ht="13.5" customHeight="1" thickBot="1" x14ac:dyDescent="0.3">
      <c r="A57" s="77"/>
      <c r="B57" s="78"/>
      <c r="C57" s="79"/>
      <c r="D57" s="80"/>
      <c r="E57" s="80"/>
      <c r="F57" s="81"/>
      <c r="G57" s="156" t="s">
        <v>8</v>
      </c>
      <c r="H57" s="156" t="s">
        <v>9</v>
      </c>
      <c r="I57" s="156" t="s">
        <v>10</v>
      </c>
      <c r="J57" s="156" t="s">
        <v>11</v>
      </c>
      <c r="K57" s="156" t="s">
        <v>12</v>
      </c>
      <c r="L57" s="156" t="s">
        <v>13</v>
      </c>
      <c r="M57" s="119"/>
      <c r="N57" s="119"/>
      <c r="O57" s="156" t="s">
        <v>14</v>
      </c>
      <c r="P57" s="156" t="s">
        <v>15</v>
      </c>
      <c r="Q57" s="156" t="s">
        <v>16</v>
      </c>
      <c r="R57" s="156" t="s">
        <v>17</v>
      </c>
      <c r="S57" s="119"/>
      <c r="T57" s="158" t="s">
        <v>19</v>
      </c>
      <c r="U57" s="156" t="s">
        <v>20</v>
      </c>
      <c r="V57" s="82" t="s">
        <v>21</v>
      </c>
      <c r="W57" s="156" t="s">
        <v>22</v>
      </c>
    </row>
    <row r="58" spans="1:24" ht="39" customHeight="1" thickBot="1" x14ac:dyDescent="0.3">
      <c r="A58" s="83" t="s">
        <v>66</v>
      </c>
      <c r="B58" s="84"/>
      <c r="C58" s="85"/>
      <c r="D58" s="126"/>
      <c r="E58" s="126"/>
      <c r="F58" s="127"/>
      <c r="G58" s="157"/>
      <c r="H58" s="157"/>
      <c r="I58" s="157"/>
      <c r="J58" s="157"/>
      <c r="K58" s="157"/>
      <c r="L58" s="157"/>
      <c r="M58" s="120" t="s">
        <v>23</v>
      </c>
      <c r="N58" s="120" t="s">
        <v>24</v>
      </c>
      <c r="O58" s="157"/>
      <c r="P58" s="157"/>
      <c r="Q58" s="157"/>
      <c r="R58" s="157"/>
      <c r="S58" s="120" t="s">
        <v>18</v>
      </c>
      <c r="T58" s="159"/>
      <c r="U58" s="157"/>
      <c r="V58" s="86" t="str">
        <f>IF(ISBLANK(V8),"",V8)</f>
        <v>Please Specify</v>
      </c>
      <c r="W58" s="157"/>
    </row>
    <row r="59" spans="1:24" ht="13.5" customHeight="1" thickBot="1" x14ac:dyDescent="0.3">
      <c r="A59" s="87" t="s">
        <v>67</v>
      </c>
      <c r="B59" s="84"/>
      <c r="C59" s="85"/>
      <c r="D59" s="126"/>
      <c r="E59" s="126"/>
      <c r="F59" s="127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</row>
    <row r="60" spans="1:24" ht="13.5" customHeight="1" thickBot="1" x14ac:dyDescent="0.3">
      <c r="A60" s="89"/>
      <c r="B60" s="90" t="s">
        <v>68</v>
      </c>
      <c r="C60" s="147"/>
      <c r="D60" s="150"/>
      <c r="E60" s="150"/>
      <c r="F60" s="151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7" t="b">
        <f>NOT(ISBLANK(C60))</f>
        <v>0</v>
      </c>
    </row>
    <row r="61" spans="1:24" ht="13.5" customHeight="1" thickBot="1" x14ac:dyDescent="0.3">
      <c r="A61" s="89"/>
      <c r="B61" s="91" t="s">
        <v>69</v>
      </c>
      <c r="C61" s="134"/>
      <c r="D61" s="135"/>
      <c r="E61" s="135"/>
      <c r="F61" s="136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</row>
    <row r="62" spans="1:24" ht="13.5" customHeight="1" thickBot="1" x14ac:dyDescent="0.3">
      <c r="A62" s="89"/>
      <c r="B62" s="92" t="s">
        <v>70</v>
      </c>
      <c r="C62" s="134"/>
      <c r="D62" s="135"/>
      <c r="E62" s="135"/>
      <c r="F62" s="136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</row>
    <row r="63" spans="1:24" ht="13.5" customHeight="1" thickBot="1" x14ac:dyDescent="0.3">
      <c r="A63" s="89"/>
      <c r="B63" s="91" t="s">
        <v>71</v>
      </c>
      <c r="C63" s="134"/>
      <c r="D63" s="135"/>
      <c r="E63" s="135"/>
      <c r="F63" s="136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</row>
    <row r="64" spans="1:24" ht="13.5" customHeight="1" thickBot="1" x14ac:dyDescent="0.3">
      <c r="A64" s="89"/>
      <c r="B64" s="91" t="s">
        <v>72</v>
      </c>
      <c r="C64" s="134"/>
      <c r="D64" s="135"/>
      <c r="E64" s="135"/>
      <c r="F64" s="136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</row>
    <row r="65" spans="1:24" ht="13.5" customHeight="1" thickBot="1" x14ac:dyDescent="0.3">
      <c r="A65" s="89"/>
      <c r="B65" s="92" t="s">
        <v>73</v>
      </c>
      <c r="C65" s="134"/>
      <c r="D65" s="135"/>
      <c r="E65" s="135"/>
      <c r="F65" s="136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</row>
    <row r="66" spans="1:24" ht="13.5" customHeight="1" thickBot="1" x14ac:dyDescent="0.3">
      <c r="A66" s="89"/>
      <c r="B66" s="91" t="s">
        <v>74</v>
      </c>
      <c r="C66" s="134"/>
      <c r="D66" s="135"/>
      <c r="E66" s="135"/>
      <c r="F66" s="136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</row>
    <row r="67" spans="1:24" ht="13.5" customHeight="1" thickBot="1" x14ac:dyDescent="0.3">
      <c r="A67" s="89"/>
      <c r="B67" s="91" t="s">
        <v>75</v>
      </c>
      <c r="C67" s="134"/>
      <c r="D67" s="140"/>
      <c r="E67" s="140"/>
      <c r="F67" s="141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7" t="b">
        <f>NOT(ISBLANK(C67))</f>
        <v>0</v>
      </c>
    </row>
    <row r="68" spans="1:24" ht="13.5" customHeight="1" thickBot="1" x14ac:dyDescent="0.3">
      <c r="A68" s="89"/>
      <c r="B68" s="91" t="s">
        <v>76</v>
      </c>
      <c r="C68" s="134"/>
      <c r="D68" s="140"/>
      <c r="E68" s="140"/>
      <c r="F68" s="141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7" t="b">
        <f>NOT(ISBLANK(C68))</f>
        <v>0</v>
      </c>
    </row>
    <row r="69" spans="1:24" ht="13.5" customHeight="1" thickBot="1" x14ac:dyDescent="0.3">
      <c r="A69" s="89"/>
      <c r="B69" s="93" t="s">
        <v>77</v>
      </c>
      <c r="C69" s="128" t="s">
        <v>78</v>
      </c>
      <c r="D69" s="142"/>
      <c r="E69" s="142"/>
      <c r="F69" s="14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7" t="b">
        <f>NOT(ISBLANK(C69))</f>
        <v>1</v>
      </c>
    </row>
    <row r="70" spans="1:24" ht="13.5" customHeight="1" thickTop="1" thickBot="1" x14ac:dyDescent="0.3">
      <c r="A70" s="89"/>
      <c r="B70" s="94" t="s">
        <v>79</v>
      </c>
      <c r="C70" s="152" t="s">
        <v>80</v>
      </c>
      <c r="D70" s="153"/>
      <c r="E70" s="153"/>
      <c r="F70" s="154"/>
      <c r="G70" s="40" t="str">
        <f t="shared" ref="G70:W70" si="23">IF(COUNT(G60:G69)&gt;0,SUM(G60:G69),"NR")</f>
        <v>NR</v>
      </c>
      <c r="H70" s="40" t="str">
        <f t="shared" si="23"/>
        <v>NR</v>
      </c>
      <c r="I70" s="40" t="str">
        <f t="shared" si="23"/>
        <v>NR</v>
      </c>
      <c r="J70" s="40" t="str">
        <f t="shared" si="23"/>
        <v>NR</v>
      </c>
      <c r="K70" s="40" t="str">
        <f t="shared" si="23"/>
        <v>NR</v>
      </c>
      <c r="L70" s="40" t="str">
        <f t="shared" si="23"/>
        <v>NR</v>
      </c>
      <c r="M70" s="40" t="str">
        <f t="shared" si="23"/>
        <v>NR</v>
      </c>
      <c r="N70" s="40" t="str">
        <f t="shared" si="23"/>
        <v>NR</v>
      </c>
      <c r="O70" s="40" t="str">
        <f t="shared" si="23"/>
        <v>NR</v>
      </c>
      <c r="P70" s="40" t="str">
        <f t="shared" si="23"/>
        <v>NR</v>
      </c>
      <c r="Q70" s="40" t="str">
        <f t="shared" si="23"/>
        <v>NR</v>
      </c>
      <c r="R70" s="40" t="str">
        <f>IF(COUNT(R60:R69)&gt;0,SUM(R60:R69),"NR")</f>
        <v>NR</v>
      </c>
      <c r="S70" s="40" t="str">
        <f t="shared" si="23"/>
        <v>NR</v>
      </c>
      <c r="T70" s="40" t="str">
        <f t="shared" si="23"/>
        <v>NR</v>
      </c>
      <c r="U70" s="40" t="str">
        <f t="shared" si="23"/>
        <v>NR</v>
      </c>
      <c r="V70" s="40" t="str">
        <f t="shared" si="23"/>
        <v>NR</v>
      </c>
      <c r="W70" s="40" t="str">
        <f t="shared" si="23"/>
        <v>NR</v>
      </c>
    </row>
    <row r="71" spans="1:24" ht="13.5" customHeight="1" thickBot="1" x14ac:dyDescent="0.3">
      <c r="A71" s="89"/>
      <c r="B71" s="95"/>
      <c r="C71" s="96"/>
      <c r="D71" s="96"/>
      <c r="E71" s="96"/>
      <c r="F71" s="97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</row>
    <row r="72" spans="1:24" ht="13.5" customHeight="1" thickBot="1" x14ac:dyDescent="0.3">
      <c r="A72" s="87" t="s">
        <v>81</v>
      </c>
      <c r="B72" s="84"/>
      <c r="C72" s="85"/>
      <c r="D72" s="126"/>
      <c r="E72" s="126"/>
      <c r="F72" s="127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</row>
    <row r="73" spans="1:24" ht="13.5" customHeight="1" thickBot="1" x14ac:dyDescent="0.3">
      <c r="A73" s="89"/>
      <c r="B73" s="90" t="s">
        <v>82</v>
      </c>
      <c r="C73" s="147"/>
      <c r="D73" s="150"/>
      <c r="E73" s="150"/>
      <c r="F73" s="151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7" t="b">
        <f>NOT(ISBLANK(C73))</f>
        <v>0</v>
      </c>
    </row>
    <row r="74" spans="1:24" ht="13.5" customHeight="1" thickBot="1" x14ac:dyDescent="0.3">
      <c r="A74" s="89"/>
      <c r="B74" s="92" t="s">
        <v>83</v>
      </c>
      <c r="C74" s="134"/>
      <c r="D74" s="140"/>
      <c r="E74" s="140"/>
      <c r="F74" s="141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7" t="b">
        <f>NOT(ISBLANK(C74))</f>
        <v>0</v>
      </c>
    </row>
    <row r="75" spans="1:24" ht="13.5" customHeight="1" thickBot="1" x14ac:dyDescent="0.3">
      <c r="A75" s="89"/>
      <c r="B75" s="92" t="s">
        <v>84</v>
      </c>
      <c r="C75" s="134"/>
      <c r="D75" s="140"/>
      <c r="E75" s="140"/>
      <c r="F75" s="141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7" t="b">
        <f>NOT(ISBLANK(C75))</f>
        <v>0</v>
      </c>
    </row>
    <row r="76" spans="1:24" ht="13.5" customHeight="1" thickBot="1" x14ac:dyDescent="0.3">
      <c r="A76" s="89"/>
      <c r="B76" s="93" t="s">
        <v>85</v>
      </c>
      <c r="C76" s="128" t="s">
        <v>86</v>
      </c>
      <c r="D76" s="142"/>
      <c r="E76" s="142"/>
      <c r="F76" s="14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7" t="b">
        <f>NOT(ISBLANK(C76))</f>
        <v>1</v>
      </c>
    </row>
    <row r="77" spans="1:24" ht="13.5" customHeight="1" thickTop="1" thickBot="1" x14ac:dyDescent="0.3">
      <c r="A77" s="89"/>
      <c r="B77" s="94" t="s">
        <v>87</v>
      </c>
      <c r="C77" s="155" t="s">
        <v>88</v>
      </c>
      <c r="D77" s="145"/>
      <c r="E77" s="145"/>
      <c r="F77" s="146"/>
      <c r="G77" s="39" t="str">
        <f>IF(COUNT(G73:G76)&gt;0,SUM(G73:G76),"NR")</f>
        <v>NR</v>
      </c>
      <c r="H77" s="39" t="str">
        <f t="shared" ref="H77:W77" si="24">IF(COUNT(H73:H76)&gt;0,SUM(H73:H76),"NR")</f>
        <v>NR</v>
      </c>
      <c r="I77" s="39" t="str">
        <f t="shared" si="24"/>
        <v>NR</v>
      </c>
      <c r="J77" s="39" t="str">
        <f t="shared" si="24"/>
        <v>NR</v>
      </c>
      <c r="K77" s="39" t="str">
        <f t="shared" si="24"/>
        <v>NR</v>
      </c>
      <c r="L77" s="39" t="str">
        <f t="shared" si="24"/>
        <v>NR</v>
      </c>
      <c r="M77" s="39" t="str">
        <f t="shared" si="24"/>
        <v>NR</v>
      </c>
      <c r="N77" s="39" t="str">
        <f t="shared" si="24"/>
        <v>NR</v>
      </c>
      <c r="O77" s="39" t="str">
        <f t="shared" si="24"/>
        <v>NR</v>
      </c>
      <c r="P77" s="39" t="str">
        <f t="shared" si="24"/>
        <v>NR</v>
      </c>
      <c r="Q77" s="39" t="str">
        <f t="shared" si="24"/>
        <v>NR</v>
      </c>
      <c r="R77" s="39" t="str">
        <f>IF(COUNT(R73:R76)&gt;0,SUM(R73:R76),"NR")</f>
        <v>NR</v>
      </c>
      <c r="S77" s="39" t="str">
        <f t="shared" si="24"/>
        <v>NR</v>
      </c>
      <c r="T77" s="39" t="str">
        <f t="shared" si="24"/>
        <v>NR</v>
      </c>
      <c r="U77" s="39" t="str">
        <f t="shared" si="24"/>
        <v>NR</v>
      </c>
      <c r="V77" s="39" t="str">
        <f t="shared" si="24"/>
        <v>NR</v>
      </c>
      <c r="W77" s="39" t="str">
        <f t="shared" si="24"/>
        <v>NR</v>
      </c>
    </row>
    <row r="78" spans="1:24" ht="13.5" customHeight="1" thickBot="1" x14ac:dyDescent="0.3">
      <c r="A78" s="89"/>
      <c r="B78" s="101"/>
      <c r="C78" s="102"/>
      <c r="D78" s="96"/>
      <c r="E78" s="96"/>
      <c r="F78" s="97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</row>
    <row r="79" spans="1:24" ht="13.5" customHeight="1" thickBot="1" x14ac:dyDescent="0.3">
      <c r="A79" s="103" t="s">
        <v>89</v>
      </c>
      <c r="B79" s="96"/>
      <c r="C79" s="96"/>
      <c r="D79" s="96"/>
      <c r="E79" s="96"/>
      <c r="F79" s="97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7" t="b">
        <f>NOT(ISBLANK(C79))</f>
        <v>0</v>
      </c>
    </row>
    <row r="80" spans="1:24" ht="13.5" customHeight="1" thickBot="1" x14ac:dyDescent="0.3">
      <c r="A80" s="89"/>
      <c r="B80" s="91" t="s">
        <v>90</v>
      </c>
      <c r="C80" s="147"/>
      <c r="D80" s="150"/>
      <c r="E80" s="150"/>
      <c r="F80" s="151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7" t="b">
        <f>NOT(ISBLANK(C80))</f>
        <v>0</v>
      </c>
    </row>
    <row r="81" spans="1:24" ht="13.5" customHeight="1" thickBot="1" x14ac:dyDescent="0.3">
      <c r="A81" s="89"/>
      <c r="B81" s="91" t="s">
        <v>91</v>
      </c>
      <c r="C81" s="134"/>
      <c r="D81" s="135"/>
      <c r="E81" s="135"/>
      <c r="F81" s="136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</row>
    <row r="82" spans="1:24" ht="13.5" customHeight="1" thickBot="1" x14ac:dyDescent="0.3">
      <c r="A82" s="89"/>
      <c r="B82" s="91" t="s">
        <v>92</v>
      </c>
      <c r="C82" s="134"/>
      <c r="D82" s="135"/>
      <c r="E82" s="135"/>
      <c r="F82" s="136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</row>
    <row r="83" spans="1:24" ht="13.5" customHeight="1" thickBot="1" x14ac:dyDescent="0.3">
      <c r="A83" s="89"/>
      <c r="B83" s="91" t="s">
        <v>93</v>
      </c>
      <c r="C83" s="134"/>
      <c r="D83" s="135"/>
      <c r="E83" s="135"/>
      <c r="F83" s="136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</row>
    <row r="84" spans="1:24" ht="13.5" customHeight="1" thickBot="1" x14ac:dyDescent="0.3">
      <c r="A84" s="89"/>
      <c r="B84" s="91" t="s">
        <v>94</v>
      </c>
      <c r="C84" s="134"/>
      <c r="D84" s="135"/>
      <c r="E84" s="135"/>
      <c r="F84" s="136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</row>
    <row r="85" spans="1:24" ht="13.5" customHeight="1" thickBot="1" x14ac:dyDescent="0.3">
      <c r="A85" s="89"/>
      <c r="B85" s="91" t="s">
        <v>95</v>
      </c>
      <c r="C85" s="134"/>
      <c r="D85" s="135"/>
      <c r="E85" s="135"/>
      <c r="F85" s="136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</row>
    <row r="86" spans="1:24" ht="13.5" customHeight="1" thickBot="1" x14ac:dyDescent="0.3">
      <c r="A86" s="89"/>
      <c r="B86" s="91" t="s">
        <v>96</v>
      </c>
      <c r="C86" s="134"/>
      <c r="D86" s="135"/>
      <c r="E86" s="135"/>
      <c r="F86" s="136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</row>
    <row r="87" spans="1:24" ht="13.5" customHeight="1" thickBot="1" x14ac:dyDescent="0.3">
      <c r="A87" s="89"/>
      <c r="B87" s="91" t="s">
        <v>97</v>
      </c>
      <c r="C87" s="134"/>
      <c r="D87" s="140"/>
      <c r="E87" s="140"/>
      <c r="F87" s="141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7" t="b">
        <f>NOT(ISBLANK(C87))</f>
        <v>0</v>
      </c>
    </row>
    <row r="88" spans="1:24" ht="13.5" customHeight="1" thickBot="1" x14ac:dyDescent="0.3">
      <c r="A88" s="89"/>
      <c r="B88" s="91" t="s">
        <v>98</v>
      </c>
      <c r="C88" s="134"/>
      <c r="D88" s="140"/>
      <c r="E88" s="140"/>
      <c r="F88" s="141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7" t="b">
        <f>NOT(ISBLANK(C88))</f>
        <v>0</v>
      </c>
    </row>
    <row r="89" spans="1:24" ht="13.5" customHeight="1" thickBot="1" x14ac:dyDescent="0.3">
      <c r="A89" s="89"/>
      <c r="B89" s="93" t="s">
        <v>99</v>
      </c>
      <c r="C89" s="128" t="s">
        <v>100</v>
      </c>
      <c r="D89" s="142"/>
      <c r="E89" s="142"/>
      <c r="F89" s="14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7" t="b">
        <f>NOT(ISBLANK(C89))</f>
        <v>1</v>
      </c>
    </row>
    <row r="90" spans="1:24" ht="13.5" customHeight="1" thickTop="1" thickBot="1" x14ac:dyDescent="0.3">
      <c r="A90" s="89"/>
      <c r="B90" s="94" t="s">
        <v>101</v>
      </c>
      <c r="C90" s="144" t="s">
        <v>102</v>
      </c>
      <c r="D90" s="145"/>
      <c r="E90" s="145"/>
      <c r="F90" s="146"/>
      <c r="G90" s="39" t="str">
        <f>IF(COUNT(G80:G89)&gt;0,SUM(G80:G89),"NR")</f>
        <v>NR</v>
      </c>
      <c r="H90" s="39" t="str">
        <f t="shared" ref="H90:W90" si="25">IF(COUNT(H80:H89)&gt;0,SUM(H80:H89),"NR")</f>
        <v>NR</v>
      </c>
      <c r="I90" s="39" t="str">
        <f t="shared" si="25"/>
        <v>NR</v>
      </c>
      <c r="J90" s="39" t="str">
        <f t="shared" si="25"/>
        <v>NR</v>
      </c>
      <c r="K90" s="39" t="str">
        <f t="shared" si="25"/>
        <v>NR</v>
      </c>
      <c r="L90" s="39" t="str">
        <f t="shared" si="25"/>
        <v>NR</v>
      </c>
      <c r="M90" s="39" t="str">
        <f t="shared" si="25"/>
        <v>NR</v>
      </c>
      <c r="N90" s="39" t="str">
        <f t="shared" si="25"/>
        <v>NR</v>
      </c>
      <c r="O90" s="39" t="str">
        <f t="shared" si="25"/>
        <v>NR</v>
      </c>
      <c r="P90" s="39" t="str">
        <f t="shared" si="25"/>
        <v>NR</v>
      </c>
      <c r="Q90" s="39" t="str">
        <f t="shared" si="25"/>
        <v>NR</v>
      </c>
      <c r="R90" s="39" t="str">
        <f>IF(COUNT(R80:R89)&gt;0,SUM(R80:R89),"NR")</f>
        <v>NR</v>
      </c>
      <c r="S90" s="39" t="str">
        <f t="shared" si="25"/>
        <v>NR</v>
      </c>
      <c r="T90" s="39" t="str">
        <f t="shared" si="25"/>
        <v>NR</v>
      </c>
      <c r="U90" s="39" t="str">
        <f t="shared" si="25"/>
        <v>NR</v>
      </c>
      <c r="V90" s="39" t="str">
        <f t="shared" si="25"/>
        <v>NR</v>
      </c>
      <c r="W90" s="39" t="str">
        <f t="shared" si="25"/>
        <v>NR</v>
      </c>
    </row>
    <row r="91" spans="1:24" ht="13.5" customHeight="1" thickTop="1" thickBot="1" x14ac:dyDescent="0.3">
      <c r="A91" s="89"/>
      <c r="B91" s="104"/>
      <c r="C91" s="105"/>
      <c r="D91" s="126"/>
      <c r="E91" s="126"/>
      <c r="F91" s="127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</row>
    <row r="92" spans="1:24" ht="13.5" customHeight="1" thickBot="1" x14ac:dyDescent="0.3">
      <c r="A92" s="87" t="s">
        <v>103</v>
      </c>
      <c r="B92" s="107"/>
      <c r="C92" s="108"/>
      <c r="D92" s="126"/>
      <c r="E92" s="126"/>
      <c r="F92" s="127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</row>
    <row r="93" spans="1:24" ht="13.5" customHeight="1" thickBot="1" x14ac:dyDescent="0.3">
      <c r="A93" s="110" t="s">
        <v>104</v>
      </c>
      <c r="B93" s="107"/>
      <c r="C93" s="108"/>
      <c r="D93" s="126"/>
      <c r="E93" s="126"/>
      <c r="F93" s="127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1:24" ht="13.5" customHeight="1" thickBot="1" x14ac:dyDescent="0.3">
      <c r="A94" s="89"/>
      <c r="B94" s="90">
        <v>2901</v>
      </c>
      <c r="C94" s="147"/>
      <c r="D94" s="148"/>
      <c r="E94" s="148"/>
      <c r="F94" s="149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7" t="b">
        <f t="shared" ref="X94:X99" si="26">NOT(ISBLANK(C94))</f>
        <v>0</v>
      </c>
    </row>
    <row r="95" spans="1:24" ht="13.5" customHeight="1" thickBot="1" x14ac:dyDescent="0.3">
      <c r="A95" s="89"/>
      <c r="B95" s="92">
        <v>2902</v>
      </c>
      <c r="C95" s="134"/>
      <c r="D95" s="135"/>
      <c r="E95" s="135"/>
      <c r="F95" s="136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7" t="b">
        <f t="shared" si="26"/>
        <v>0</v>
      </c>
    </row>
    <row r="96" spans="1:24" ht="13.5" customHeight="1" thickBot="1" x14ac:dyDescent="0.3">
      <c r="A96" s="89"/>
      <c r="B96" s="92">
        <v>2903</v>
      </c>
      <c r="C96" s="134"/>
      <c r="D96" s="135"/>
      <c r="E96" s="135"/>
      <c r="F96" s="136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7" t="b">
        <f t="shared" si="26"/>
        <v>0</v>
      </c>
    </row>
    <row r="97" spans="1:24" ht="13.5" customHeight="1" thickBot="1" x14ac:dyDescent="0.3">
      <c r="A97" s="89"/>
      <c r="B97" s="91">
        <v>2904</v>
      </c>
      <c r="C97" s="134"/>
      <c r="D97" s="135"/>
      <c r="E97" s="135"/>
      <c r="F97" s="136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7" t="b">
        <f t="shared" si="26"/>
        <v>0</v>
      </c>
    </row>
    <row r="98" spans="1:24" ht="13.5" customHeight="1" thickBot="1" x14ac:dyDescent="0.3">
      <c r="A98" s="89"/>
      <c r="B98" s="92">
        <v>2905</v>
      </c>
      <c r="C98" s="134"/>
      <c r="D98" s="135"/>
      <c r="E98" s="135"/>
      <c r="F98" s="136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7" t="b">
        <f t="shared" si="26"/>
        <v>0</v>
      </c>
    </row>
    <row r="99" spans="1:24" ht="13.5" customHeight="1" thickBot="1" x14ac:dyDescent="0.3">
      <c r="A99" s="89"/>
      <c r="B99" s="92">
        <v>2918</v>
      </c>
      <c r="C99" s="137" t="s">
        <v>105</v>
      </c>
      <c r="D99" s="138"/>
      <c r="E99" s="138"/>
      <c r="F99" s="139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7" t="b">
        <f t="shared" si="26"/>
        <v>1</v>
      </c>
    </row>
    <row r="100" spans="1:24" ht="13.5" customHeight="1" thickBot="1" x14ac:dyDescent="0.3">
      <c r="A100" s="89"/>
      <c r="B100" s="91">
        <v>2919</v>
      </c>
      <c r="C100" s="137" t="s">
        <v>106</v>
      </c>
      <c r="D100" s="138"/>
      <c r="E100" s="138"/>
      <c r="F100" s="139"/>
      <c r="G100" s="37" t="str">
        <f t="shared" ref="G100:W100" si="27">IF(COUNT(G94:G99)&gt;0,SUM(G94:G99),"NR")</f>
        <v>NR</v>
      </c>
      <c r="H100" s="37" t="str">
        <f t="shared" si="27"/>
        <v>NR</v>
      </c>
      <c r="I100" s="37" t="str">
        <f t="shared" si="27"/>
        <v>NR</v>
      </c>
      <c r="J100" s="37" t="str">
        <f t="shared" si="27"/>
        <v>NR</v>
      </c>
      <c r="K100" s="37" t="str">
        <f t="shared" si="27"/>
        <v>NR</v>
      </c>
      <c r="L100" s="37" t="str">
        <f t="shared" si="27"/>
        <v>NR</v>
      </c>
      <c r="M100" s="37" t="str">
        <f t="shared" si="27"/>
        <v>NR</v>
      </c>
      <c r="N100" s="37" t="str">
        <f t="shared" si="27"/>
        <v>NR</v>
      </c>
      <c r="O100" s="37" t="str">
        <f t="shared" si="27"/>
        <v>NR</v>
      </c>
      <c r="P100" s="37" t="str">
        <f t="shared" si="27"/>
        <v>NR</v>
      </c>
      <c r="Q100" s="37" t="str">
        <f t="shared" si="27"/>
        <v>NR</v>
      </c>
      <c r="R100" s="37" t="str">
        <f>IF(COUNT(R94:R99)&gt;0,SUM(R94:R99),"NR")</f>
        <v>NR</v>
      </c>
      <c r="S100" s="37" t="str">
        <f t="shared" si="27"/>
        <v>NR</v>
      </c>
      <c r="T100" s="37" t="str">
        <f t="shared" si="27"/>
        <v>NR</v>
      </c>
      <c r="U100" s="37" t="str">
        <f t="shared" si="27"/>
        <v>NR</v>
      </c>
      <c r="V100" s="37" t="str">
        <f t="shared" si="27"/>
        <v>NR</v>
      </c>
      <c r="W100" s="37" t="str">
        <f t="shared" si="27"/>
        <v>NR</v>
      </c>
    </row>
    <row r="101" spans="1:24" ht="13.5" customHeight="1" thickBot="1" x14ac:dyDescent="0.3">
      <c r="A101" s="89" t="s">
        <v>107</v>
      </c>
      <c r="B101" s="112"/>
      <c r="C101" s="113"/>
      <c r="D101" s="114"/>
      <c r="E101" s="114"/>
      <c r="F101" s="115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1:24" ht="13.5" customHeight="1" thickBot="1" x14ac:dyDescent="0.3">
      <c r="A102" s="89"/>
      <c r="B102" s="92">
        <v>2921</v>
      </c>
      <c r="C102" s="134"/>
      <c r="D102" s="135"/>
      <c r="E102" s="135"/>
      <c r="F102" s="136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7" t="b">
        <f t="shared" ref="X102:X107" si="28">NOT(ISBLANK(C102))</f>
        <v>0</v>
      </c>
    </row>
    <row r="103" spans="1:24" ht="13.5" customHeight="1" thickBot="1" x14ac:dyDescent="0.3">
      <c r="A103" s="89"/>
      <c r="B103" s="92">
        <v>2922</v>
      </c>
      <c r="C103" s="134"/>
      <c r="D103" s="135"/>
      <c r="E103" s="135"/>
      <c r="F103" s="136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7" t="b">
        <f t="shared" si="28"/>
        <v>0</v>
      </c>
    </row>
    <row r="104" spans="1:24" ht="13.5" customHeight="1" thickBot="1" x14ac:dyDescent="0.3">
      <c r="A104" s="89"/>
      <c r="B104" s="92">
        <v>2923</v>
      </c>
      <c r="C104" s="134"/>
      <c r="D104" s="135"/>
      <c r="E104" s="135"/>
      <c r="F104" s="136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7" t="b">
        <f t="shared" si="28"/>
        <v>0</v>
      </c>
    </row>
    <row r="105" spans="1:24" ht="13.5" customHeight="1" thickBot="1" x14ac:dyDescent="0.3">
      <c r="A105" s="89"/>
      <c r="B105" s="92">
        <v>2924</v>
      </c>
      <c r="C105" s="134"/>
      <c r="D105" s="135"/>
      <c r="E105" s="135"/>
      <c r="F105" s="136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7" t="b">
        <f t="shared" si="28"/>
        <v>0</v>
      </c>
    </row>
    <row r="106" spans="1:24" ht="13.5" customHeight="1" thickBot="1" x14ac:dyDescent="0.3">
      <c r="A106" s="89"/>
      <c r="B106" s="92">
        <v>2925</v>
      </c>
      <c r="C106" s="134"/>
      <c r="D106" s="135"/>
      <c r="E106" s="135"/>
      <c r="F106" s="136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7" t="b">
        <f t="shared" si="28"/>
        <v>0</v>
      </c>
    </row>
    <row r="107" spans="1:24" ht="13.5" customHeight="1" thickBot="1" x14ac:dyDescent="0.3">
      <c r="A107" s="89"/>
      <c r="B107" s="91">
        <v>2938</v>
      </c>
      <c r="C107" s="137" t="s">
        <v>108</v>
      </c>
      <c r="D107" s="138"/>
      <c r="E107" s="138"/>
      <c r="F107" s="139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7" t="b">
        <f t="shared" si="28"/>
        <v>1</v>
      </c>
    </row>
    <row r="108" spans="1:24" ht="13.5" customHeight="1" thickBot="1" x14ac:dyDescent="0.3">
      <c r="A108" s="89"/>
      <c r="B108" s="92">
        <v>2939</v>
      </c>
      <c r="C108" s="128" t="s">
        <v>109</v>
      </c>
      <c r="D108" s="129"/>
      <c r="E108" s="129"/>
      <c r="F108" s="130"/>
      <c r="G108" s="37" t="str">
        <f t="shared" ref="G108:W108" si="29">IF(COUNT(G102:G107)&gt;0,SUM(G102:G107),"NR")</f>
        <v>NR</v>
      </c>
      <c r="H108" s="37" t="str">
        <f t="shared" si="29"/>
        <v>NR</v>
      </c>
      <c r="I108" s="37" t="str">
        <f t="shared" si="29"/>
        <v>NR</v>
      </c>
      <c r="J108" s="37" t="str">
        <f t="shared" si="29"/>
        <v>NR</v>
      </c>
      <c r="K108" s="37" t="str">
        <f t="shared" si="29"/>
        <v>NR</v>
      </c>
      <c r="L108" s="37" t="str">
        <f t="shared" si="29"/>
        <v>NR</v>
      </c>
      <c r="M108" s="37" t="str">
        <f t="shared" si="29"/>
        <v>NR</v>
      </c>
      <c r="N108" s="37" t="str">
        <f t="shared" si="29"/>
        <v>NR</v>
      </c>
      <c r="O108" s="37" t="str">
        <f t="shared" si="29"/>
        <v>NR</v>
      </c>
      <c r="P108" s="37" t="str">
        <f t="shared" si="29"/>
        <v>NR</v>
      </c>
      <c r="Q108" s="37" t="str">
        <f t="shared" si="29"/>
        <v>NR</v>
      </c>
      <c r="R108" s="37" t="str">
        <f>IF(COUNT(R102:R107)&gt;0,SUM(R102:R107),"NR")</f>
        <v>NR</v>
      </c>
      <c r="S108" s="37" t="str">
        <f t="shared" ref="S108" si="30">IF(COUNT(S102:S107)&gt;0,SUM(S102:S107),"NR")</f>
        <v>NR</v>
      </c>
      <c r="T108" s="37" t="str">
        <f t="shared" si="29"/>
        <v>NR</v>
      </c>
      <c r="U108" s="37" t="str">
        <f t="shared" si="29"/>
        <v>NR</v>
      </c>
      <c r="V108" s="37" t="str">
        <f t="shared" si="29"/>
        <v>NR</v>
      </c>
      <c r="W108" s="37" t="str">
        <f t="shared" si="29"/>
        <v>NR</v>
      </c>
    </row>
    <row r="109" spans="1:24" ht="13.5" customHeight="1" thickTop="1" thickBot="1" x14ac:dyDescent="0.3">
      <c r="A109" s="116"/>
      <c r="B109" s="117">
        <v>2999</v>
      </c>
      <c r="C109" s="131" t="s">
        <v>110</v>
      </c>
      <c r="D109" s="132"/>
      <c r="E109" s="132"/>
      <c r="F109" s="133"/>
      <c r="G109" s="70" t="str">
        <f t="shared" ref="G109:W109" si="31">IF(COUNT(G100:G108)&gt;0,SUM(G100)-SUM(G108),"NR")</f>
        <v>NR</v>
      </c>
      <c r="H109" s="70" t="str">
        <f t="shared" si="31"/>
        <v>NR</v>
      </c>
      <c r="I109" s="70" t="str">
        <f t="shared" si="31"/>
        <v>NR</v>
      </c>
      <c r="J109" s="70" t="str">
        <f t="shared" si="31"/>
        <v>NR</v>
      </c>
      <c r="K109" s="70" t="str">
        <f t="shared" si="31"/>
        <v>NR</v>
      </c>
      <c r="L109" s="70" t="str">
        <f t="shared" si="31"/>
        <v>NR</v>
      </c>
      <c r="M109" s="70" t="str">
        <f t="shared" ref="M109:N109" si="32">IF(COUNT(M100:M108)&gt;0,SUM(M100)-SUM(M108),"NR")</f>
        <v>NR</v>
      </c>
      <c r="N109" s="70" t="str">
        <f t="shared" si="32"/>
        <v>NR</v>
      </c>
      <c r="O109" s="70" t="str">
        <f t="shared" si="31"/>
        <v>NR</v>
      </c>
      <c r="P109" s="70" t="str">
        <f t="shared" si="31"/>
        <v>NR</v>
      </c>
      <c r="Q109" s="70" t="str">
        <f t="shared" si="31"/>
        <v>NR</v>
      </c>
      <c r="R109" s="70" t="str">
        <f>IF(COUNT(R100:R108)&gt;0,SUM(R100)-SUM(R108),"NR")</f>
        <v>NR</v>
      </c>
      <c r="S109" s="70" t="str">
        <f t="shared" ref="S109" si="33">IF(COUNT(S100:S108)&gt;0,SUM(S100)-SUM(S108),"NR")</f>
        <v>NR</v>
      </c>
      <c r="T109" s="70" t="str">
        <f t="shared" si="31"/>
        <v>NR</v>
      </c>
      <c r="U109" s="70" t="str">
        <f t="shared" si="31"/>
        <v>NR</v>
      </c>
      <c r="V109" s="70" t="str">
        <f t="shared" si="31"/>
        <v>NR</v>
      </c>
      <c r="W109" s="70" t="str">
        <f t="shared" si="31"/>
        <v>NR</v>
      </c>
    </row>
    <row r="110" spans="1:24" ht="15" hidden="1" customHeight="1" x14ac:dyDescent="0.25">
      <c r="A110" s="126"/>
      <c r="B110" s="126"/>
      <c r="C110" s="126"/>
      <c r="D110" s="126"/>
      <c r="E110" s="126"/>
      <c r="F110" s="126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</row>
  </sheetData>
  <mergeCells count="123">
    <mergeCell ref="A1:W1"/>
    <mergeCell ref="A2:W2"/>
    <mergeCell ref="A3:W3"/>
    <mergeCell ref="A4:W4"/>
    <mergeCell ref="A5:W5"/>
    <mergeCell ref="A6:B6"/>
    <mergeCell ref="C6:F6"/>
    <mergeCell ref="C15:F15"/>
    <mergeCell ref="C16:F16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disablePrompts="1"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Medica Community Health Plan Statement of Revenue, Expenses and Net Income </DocTitle>
    <_x0055_RL2 xmlns="197dce87-66b0-4d13-ab68-c175b121ab85">/facilities/insurance/managedcare/reports/financial/docs/2024/mchp24supp1.xlsx</_x0055_RL2>
    <Comments xmlns="197dce87-66b0-4d13-ab68-c175b121ab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CFEDF-5A55-4B1F-846C-B353AA5BB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03937-B748-4555-8C9E-450816D62B4D}">
  <ds:schemaRefs>
    <ds:schemaRef ds:uri="http://purl.org/dc/dcmitype/"/>
    <ds:schemaRef ds:uri="197dce87-66b0-4d13-ab68-c175b121ab85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7a0ad8a-c71d-4ce7-94c7-383a5f46def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CC31E0-3439-45FC-A133-FCF28446F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Medica Community Health Plan Statement of Revenue, Expenses and Net Income</dc:title>
  <dc:subject/>
  <dc:creator>HEALTH.MCS@state.mn.us</dc:creator>
  <cp:keywords/>
  <dc:description/>
  <cp:revision/>
  <dcterms:created xsi:type="dcterms:W3CDTF">2024-11-14T17:52:52Z</dcterms:created>
  <dcterms:modified xsi:type="dcterms:W3CDTF">2025-06-10T17:36:25Z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3027fc-c886-4f96-bfc8-badaeabc3e6e_Enabled">
    <vt:lpwstr>true</vt:lpwstr>
  </property>
  <property fmtid="{D5CDD505-2E9C-101B-9397-08002B2CF9AE}" pid="3" name="MSIP_Label_453027fc-c886-4f96-bfc8-badaeabc3e6e_SetDate">
    <vt:lpwstr>2025-03-12T17:55:44Z</vt:lpwstr>
  </property>
  <property fmtid="{D5CDD505-2E9C-101B-9397-08002B2CF9AE}" pid="4" name="MSIP_Label_453027fc-c886-4f96-bfc8-badaeabc3e6e_Method">
    <vt:lpwstr>Privileged</vt:lpwstr>
  </property>
  <property fmtid="{D5CDD505-2E9C-101B-9397-08002B2CF9AE}" pid="5" name="MSIP_Label_453027fc-c886-4f96-bfc8-badaeabc3e6e_Name">
    <vt:lpwstr>Internal</vt:lpwstr>
  </property>
  <property fmtid="{D5CDD505-2E9C-101B-9397-08002B2CF9AE}" pid="6" name="MSIP_Label_453027fc-c886-4f96-bfc8-badaeabc3e6e_SiteId">
    <vt:lpwstr>85be13ae-2071-4695-979a-90106d10b6fc</vt:lpwstr>
  </property>
  <property fmtid="{D5CDD505-2E9C-101B-9397-08002B2CF9AE}" pid="7" name="MSIP_Label_453027fc-c886-4f96-bfc8-badaeabc3e6e_ActionId">
    <vt:lpwstr>766698ed-0f3d-41db-a582-e91371ea4d56</vt:lpwstr>
  </property>
  <property fmtid="{D5CDD505-2E9C-101B-9397-08002B2CF9AE}" pid="8" name="MSIP_Label_453027fc-c886-4f96-bfc8-badaeabc3e6e_ContentBits">
    <vt:lpwstr>0</vt:lpwstr>
  </property>
  <property fmtid="{D5CDD505-2E9C-101B-9397-08002B2CF9AE}" pid="9" name="ContentTypeId">
    <vt:lpwstr>0x0101004A723ADC01041943B51344A809069549</vt:lpwstr>
  </property>
  <property fmtid="{D5CDD505-2E9C-101B-9397-08002B2CF9AE}" pid="10" name="MediaServiceImageTags">
    <vt:lpwstr/>
  </property>
  <property fmtid="{D5CDD505-2E9C-101B-9397-08002B2CF9AE}" pid="11" name="URL">
    <vt:lpwstr>, </vt:lpwstr>
  </property>
</Properties>
</file>