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IA\POOL\www\docs\facilities\insurance\managedcare\reports\financial\docs\2024\"/>
    </mc:Choice>
  </mc:AlternateContent>
  <xr:revisionPtr revIDLastSave="0" documentId="8_{DE325F12-F4A4-48F5-B6DB-D16421F14E87}" xr6:coauthVersionLast="47" xr6:coauthVersionMax="47" xr10:uidLastSave="{00000000-0000-0000-0000-000000000000}"/>
  <bookViews>
    <workbookView xWindow="38280" yWindow="-120" windowWidth="29040" windowHeight="15840" xr2:uid="{00000000-000D-0000-FFFF-FFFF00000000}"/>
  </bookViews>
  <sheets>
    <sheet name="Exhibit" sheetId="1" r:id="rId1"/>
    <sheet name="Explanations" sheetId="3" r:id="rId2"/>
    <sheet name="Instructions" sheetId="2" r:id="rId3"/>
  </sheets>
  <definedNames>
    <definedName name="ID" localSheetId="0" hidden="1">"47144b33-da0b-466c-9aa6-1c65e5a68508"</definedName>
    <definedName name="ID" localSheetId="1" hidden="1">"4ea8b6e0-80c1-4c16-802d-d99176284cdc"</definedName>
    <definedName name="ID" localSheetId="2" hidden="1">"56682ff9-e2ab-4232-af2c-2a3a4dd124ef"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  <c r="C41" i="1" s="1"/>
  <c r="E13" i="1" l="1"/>
  <c r="C13" i="1" s="1"/>
  <c r="E43" i="1" l="1"/>
  <c r="C43" i="1" s="1"/>
  <c r="E40" i="1" l="1"/>
  <c r="C40" i="1" s="1"/>
  <c r="E42" i="1" l="1"/>
  <c r="C42" i="1" l="1"/>
  <c r="E9" i="1" l="1"/>
  <c r="C9" i="1" s="1"/>
  <c r="D16" i="1"/>
  <c r="E12" i="1" l="1"/>
  <c r="C12" i="1" s="1"/>
  <c r="E10" i="1"/>
  <c r="C10" i="1" s="1"/>
  <c r="E14" i="1" l="1"/>
  <c r="C14" i="1" s="1"/>
  <c r="O16" i="1"/>
  <c r="Q16" i="1"/>
  <c r="S16" i="1"/>
  <c r="P16" i="1"/>
  <c r="R16" i="1"/>
  <c r="D34" i="1" l="1"/>
  <c r="D36" i="1"/>
  <c r="D37" i="1"/>
  <c r="D33" i="1"/>
  <c r="D31" i="1"/>
  <c r="N16" i="1"/>
  <c r="K16" i="1"/>
  <c r="M16" i="1"/>
  <c r="D32" i="1" l="1"/>
  <c r="D35" i="1"/>
  <c r="E11" i="1"/>
  <c r="F16" i="1"/>
  <c r="E15" i="1"/>
  <c r="C15" i="1" s="1"/>
  <c r="G16" i="1"/>
  <c r="J16" i="1"/>
  <c r="H16" i="1"/>
  <c r="I16" i="1"/>
  <c r="L16" i="1"/>
  <c r="D38" i="1" l="1"/>
  <c r="D27" i="1"/>
  <c r="D45" i="1"/>
  <c r="C11" i="1"/>
  <c r="C16" i="1" s="1"/>
  <c r="E16" i="1"/>
  <c r="P36" i="1" l="1"/>
  <c r="O34" i="1"/>
  <c r="H34" i="1"/>
  <c r="R36" i="1"/>
  <c r="L36" i="1"/>
  <c r="G36" i="1"/>
  <c r="K36" i="1"/>
  <c r="M36" i="1"/>
  <c r="N36" i="1"/>
  <c r="O36" i="1"/>
  <c r="J36" i="1"/>
  <c r="H36" i="1"/>
  <c r="I36" i="1"/>
  <c r="Q36" i="1"/>
  <c r="S36" i="1"/>
  <c r="N34" i="1"/>
  <c r="Q34" i="1"/>
  <c r="M34" i="1"/>
  <c r="G34" i="1"/>
  <c r="P34" i="1"/>
  <c r="I34" i="1"/>
  <c r="J34" i="1"/>
  <c r="R34" i="1"/>
  <c r="K34" i="1"/>
  <c r="S34" i="1"/>
  <c r="L34" i="1"/>
  <c r="P32" i="1" l="1"/>
  <c r="L32" i="1"/>
  <c r="G37" i="1"/>
  <c r="R37" i="1"/>
  <c r="K37" i="1"/>
  <c r="L35" i="1"/>
  <c r="F36" i="1"/>
  <c r="E25" i="1"/>
  <c r="F34" i="1"/>
  <c r="E23" i="1"/>
  <c r="O37" i="1"/>
  <c r="I37" i="1"/>
  <c r="Q37" i="1"/>
  <c r="J37" i="1"/>
  <c r="M37" i="1"/>
  <c r="H37" i="1"/>
  <c r="P37" i="1"/>
  <c r="N37" i="1"/>
  <c r="S37" i="1"/>
  <c r="L37" i="1"/>
  <c r="H32" i="1"/>
  <c r="R32" i="1"/>
  <c r="K32" i="1"/>
  <c r="N32" i="1"/>
  <c r="I32" i="1"/>
  <c r="Q32" i="1"/>
  <c r="J32" i="1"/>
  <c r="S32" i="1"/>
  <c r="G32" i="1"/>
  <c r="O32" i="1"/>
  <c r="M32" i="1"/>
  <c r="K33" i="1"/>
  <c r="S33" i="1"/>
  <c r="N33" i="1"/>
  <c r="Q33" i="1"/>
  <c r="L33" i="1"/>
  <c r="M33" i="1"/>
  <c r="R33" i="1"/>
  <c r="G33" i="1"/>
  <c r="O33" i="1"/>
  <c r="H33" i="1"/>
  <c r="P33" i="1"/>
  <c r="I33" i="1"/>
  <c r="J33" i="1"/>
  <c r="I35" i="1"/>
  <c r="Q35" i="1"/>
  <c r="K35" i="1"/>
  <c r="G35" i="1"/>
  <c r="J35" i="1"/>
  <c r="R35" i="1"/>
  <c r="S35" i="1"/>
  <c r="P35" i="1"/>
  <c r="M35" i="1"/>
  <c r="N35" i="1"/>
  <c r="O35" i="1"/>
  <c r="H35" i="1"/>
  <c r="Q31" i="1" l="1"/>
  <c r="Q27" i="1"/>
  <c r="K31" i="1"/>
  <c r="K38" i="1" s="1"/>
  <c r="K27" i="1"/>
  <c r="I31" i="1"/>
  <c r="I38" i="1" s="1"/>
  <c r="I27" i="1"/>
  <c r="H31" i="1"/>
  <c r="H38" i="1" s="1"/>
  <c r="H27" i="1"/>
  <c r="Q38" i="1"/>
  <c r="M31" i="1"/>
  <c r="M38" i="1" s="1"/>
  <c r="M27" i="1"/>
  <c r="P31" i="1"/>
  <c r="P38" i="1" s="1"/>
  <c r="P27" i="1"/>
  <c r="O31" i="1"/>
  <c r="O38" i="1" s="1"/>
  <c r="O27" i="1"/>
  <c r="S31" i="1"/>
  <c r="S38" i="1" s="1"/>
  <c r="S27" i="1"/>
  <c r="G27" i="1"/>
  <c r="G31" i="1"/>
  <c r="G38" i="1" s="1"/>
  <c r="R31" i="1"/>
  <c r="R38" i="1" s="1"/>
  <c r="R27" i="1"/>
  <c r="N31" i="1"/>
  <c r="N38" i="1" s="1"/>
  <c r="N27" i="1"/>
  <c r="J31" i="1"/>
  <c r="J38" i="1" s="1"/>
  <c r="J27" i="1"/>
  <c r="L31" i="1"/>
  <c r="L38" i="1" s="1"/>
  <c r="L27" i="1"/>
  <c r="F31" i="1"/>
  <c r="F27" i="1"/>
  <c r="E20" i="1"/>
  <c r="E26" i="1"/>
  <c r="F37" i="1"/>
  <c r="C23" i="1"/>
  <c r="E34" i="1"/>
  <c r="C34" i="1" s="1"/>
  <c r="F35" i="1"/>
  <c r="E24" i="1"/>
  <c r="C25" i="1"/>
  <c r="E36" i="1"/>
  <c r="C36" i="1" s="1"/>
  <c r="F33" i="1"/>
  <c r="E22" i="1"/>
  <c r="F32" i="1"/>
  <c r="E21" i="1"/>
  <c r="C21" i="1" l="1"/>
  <c r="E32" i="1"/>
  <c r="C32" i="1" s="1"/>
  <c r="E37" i="1"/>
  <c r="C37" i="1" s="1"/>
  <c r="C26" i="1"/>
  <c r="E33" i="1"/>
  <c r="C33" i="1" s="1"/>
  <c r="C22" i="1"/>
  <c r="E31" i="1"/>
  <c r="E27" i="1"/>
  <c r="C20" i="1"/>
  <c r="C24" i="1"/>
  <c r="E35" i="1"/>
  <c r="C35" i="1" s="1"/>
  <c r="F38" i="1"/>
  <c r="R45" i="1" l="1"/>
  <c r="L45" i="1"/>
  <c r="P45" i="1"/>
  <c r="J45" i="1"/>
  <c r="C31" i="1"/>
  <c r="C38" i="1" s="1"/>
  <c r="E38" i="1"/>
  <c r="E39" i="1"/>
  <c r="C39" i="1" s="1"/>
  <c r="C27" i="1"/>
  <c r="F45" i="1" l="1"/>
  <c r="O45" i="1" l="1"/>
  <c r="S45" i="1"/>
  <c r="I45" i="1"/>
  <c r="M45" i="1"/>
  <c r="G45" i="1"/>
  <c r="K45" i="1" l="1"/>
  <c r="N45" i="1"/>
  <c r="Q45" i="1"/>
  <c r="H45" i="1" l="1"/>
  <c r="E44" i="1"/>
  <c r="C44" i="1" l="1"/>
  <c r="C45" i="1" s="1"/>
  <c r="E45" i="1"/>
</calcChain>
</file>

<file path=xl/sharedStrings.xml><?xml version="1.0" encoding="utf-8"?>
<sst xmlns="http://schemas.openxmlformats.org/spreadsheetml/2006/main" count="109" uniqueCount="59">
  <si>
    <t>Medica Health Plans</t>
  </si>
  <si>
    <t>Minnesota Supplement Report #1A</t>
  </si>
  <si>
    <t>REALLOCATION OF EXPENSES AND INVESTMENT INCOME</t>
  </si>
  <si>
    <t>For the Year Ending December 31, 2024</t>
  </si>
  <si>
    <t>Public Information, Minnesota Statutes § 62D.08</t>
  </si>
  <si>
    <t>For Dental: Please use "Explanations" tab to clarify any overlap reporting of Dental in other columns.</t>
  </si>
  <si>
    <t>Line</t>
  </si>
  <si>
    <t>Direct Non-Claim Expenses</t>
  </si>
  <si>
    <t>Total</t>
  </si>
  <si>
    <t>Non MN products</t>
  </si>
  <si>
    <t>Total MN products</t>
  </si>
  <si>
    <t>Commercial</t>
  </si>
  <si>
    <t>Medicare Advantage</t>
  </si>
  <si>
    <t>Medicare Cost</t>
  </si>
  <si>
    <t>Medicare Supplement</t>
  </si>
  <si>
    <t>Medicare Part D</t>
  </si>
  <si>
    <t>MSHO</t>
  </si>
  <si>
    <t>SNBC MA only</t>
  </si>
  <si>
    <t>SNBC Integrated</t>
  </si>
  <si>
    <t>PMAP</t>
  </si>
  <si>
    <t>MSC+</t>
  </si>
  <si>
    <t>MNCare</t>
  </si>
  <si>
    <t>Dental</t>
  </si>
  <si>
    <t>Other</t>
  </si>
  <si>
    <t>Admin Services Only</t>
  </si>
  <si>
    <t>Employee benefit expenses</t>
  </si>
  <si>
    <t>Sales expenses</t>
  </si>
  <si>
    <t>General business/office expense</t>
  </si>
  <si>
    <t>State premium taxes and assessments</t>
  </si>
  <si>
    <t>Consulting and professional fees</t>
  </si>
  <si>
    <t>Outsourced services</t>
  </si>
  <si>
    <t>Other expenses</t>
  </si>
  <si>
    <t>Total Direct Expenses</t>
  </si>
  <si>
    <t>Reallocated Indirect Non-Claim Expenses</t>
  </si>
  <si>
    <t>Total Indirect Expenses</t>
  </si>
  <si>
    <t>Direct plus Indirect Non-Claim Expenses</t>
  </si>
  <si>
    <t>NAIC Total</t>
  </si>
  <si>
    <t>Total Non-Claim Expenses = Sum of Lines 17 to 23</t>
  </si>
  <si>
    <t>Claims Adjustment Expenses</t>
  </si>
  <si>
    <t>Revenues (Supp Report #1, Line 8)</t>
  </si>
  <si>
    <t>Incurred Claims (Supp Report #1, Line 18  + Line 22)</t>
  </si>
  <si>
    <t>Net Investment Gain/(Loss) (Allocated)</t>
  </si>
  <si>
    <t>Aggregate Write Ins for Other Income or (Expenses)</t>
  </si>
  <si>
    <t>Federal and Foreign Income Taxes Incurred</t>
  </si>
  <si>
    <t>Net Income = Lines 26+28+29-24-25-27-30</t>
  </si>
  <si>
    <t>Current as of 4/14/2025</t>
  </si>
  <si>
    <t xml:space="preserve">For most recent version go to </t>
  </si>
  <si>
    <t>https://www.health.state.mn.us/facilities/insurance/managedcare/reports/index.html</t>
  </si>
  <si>
    <t>Please use the space below to explain any discrepancies between what is reported in Supplement Report #1 and Supplement Report #1a</t>
  </si>
  <si>
    <t xml:space="preserve">DRAFT </t>
  </si>
  <si>
    <t>These categorized administrative expenses should roll up into the general administrative expenses reported on line 21 on Minnesota Supplement Report #1, as well as the underwriting and investment exhibit part 3 – analysis of expenses, of the NAIC health blank. The categories are broken down as follows:</t>
  </si>
  <si>
    <t>Employee benefit expenses: salaries, wages and benefits</t>
  </si>
  <si>
    <t>Sales expenses:  commissions, marketing and advertising; cost of sales-related materials, postage, telephone and printing materials</t>
  </si>
  <si>
    <t>General business and office type expenses:  rent; non-sales related postage, express and telephone; non-sales related printing and office supplies; taxes (excluding state premium taxes and assessments), licenses and fees; traveling expenses; insurance, except on real estate; collection and bank service charges; group service and administration fees; real estate expenses; real estate taxes; equipment; occupancy, depreciation and amortization; cost of depreciation of ECP equipment and software</t>
  </si>
  <si>
    <t>Consulting and professional fees:  legal fees and expenses; certifications and accreditation fees; auditing, actuarial and other consulting fees; board, bureaus and association fees</t>
  </si>
  <si>
    <t>Outsourced services:  ECP; claims and other services</t>
  </si>
  <si>
    <t>Other expenses:  investment expenses not included elsewhere; aggregate write-ins for expenses; reimbursements by uninsured plans; reimbursements from fiscal intermediaries.</t>
  </si>
  <si>
    <t>Indirect expenses must be allocated by dollars of premium income, or premium-equivalent for ASO business.</t>
  </si>
  <si>
    <t>Investment gain must be allocated by the prior five years of net income.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</si>
</sst>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 d\,\ yyyy;@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/>
  </cellStyleXfs>
  <cellXfs count="39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0" fillId="0" borderId="0" xfId="0" applyBorder="1"/>
    <xf numFmtId="0" fontId="3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0" fillId="0" borderId="0" xfId="0" applyBorder="1" applyAlignment="1"/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5" fillId="0" borderId="0" xfId="0" applyFont="1"/>
    <xf numFmtId="164" fontId="5" fillId="0" borderId="0" xfId="0" applyNumberFormat="1" applyFont="1"/>
    <xf numFmtId="0" fontId="2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/>
    <xf numFmtId="0" fontId="9" fillId="0" borderId="0" xfId="0" applyFont="1" applyAlignment="1">
      <alignment wrapText="1"/>
    </xf>
    <xf numFmtId="0" fontId="2" fillId="0" borderId="8" xfId="0" applyFont="1" applyFill="1" applyBorder="1" applyAlignment="1">
      <alignment vertical="top" wrapText="1"/>
    </xf>
    <xf numFmtId="15" fontId="0" fillId="0" borderId="0" xfId="0" applyNumberFormat="1"/>
    <xf numFmtId="0" fontId="3" fillId="0" borderId="9" xfId="0" applyFont="1" applyBorder="1" applyAlignment="1">
      <alignment horizontal="center" vertical="top" wrapText="1"/>
    </xf>
    <xf numFmtId="0" fontId="10" fillId="0" borderId="0" xfId="0" applyFont="1"/>
    <xf numFmtId="165" fontId="2" fillId="0" borderId="3" xfId="1" applyNumberFormat="1" applyFont="1" applyBorder="1" applyAlignment="1">
      <alignment horizontal="center" vertical="top" wrapText="1"/>
    </xf>
    <xf numFmtId="165" fontId="3" fillId="2" borderId="3" xfId="1" applyNumberFormat="1" applyFont="1" applyFill="1" applyBorder="1" applyAlignment="1">
      <alignment horizontal="center" vertical="top" wrapText="1"/>
    </xf>
    <xf numFmtId="165" fontId="0" fillId="0" borderId="0" xfId="0" applyNumberFormat="1"/>
    <xf numFmtId="0" fontId="0" fillId="0" borderId="0" xfId="0" applyAlignment="1">
      <alignment horizontal="left" vertical="center"/>
    </xf>
  </cellXfs>
  <cellStyles count="5">
    <cellStyle name="Comma" xfId="1" builtinId="3"/>
    <cellStyle name="Comma 2" xfId="2" xr:uid="{00000000-0005-0000-0000-000001000000}"/>
    <cellStyle name="Normal" xfId="0" builtinId="0"/>
    <cellStyle name="Normal 5" xfId="4" xr:uid="{00000000-0005-0000-0000-000004000000}"/>
    <cellStyle name="Percent 2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6"/>
  <sheetViews>
    <sheetView tabSelected="1" zoomScale="80" zoomScaleNormal="80" workbookViewId="0"/>
  </sheetViews>
  <sheetFormatPr defaultColWidth="0" defaultRowHeight="15" zeroHeight="1" x14ac:dyDescent="0.25"/>
  <cols>
    <col min="1" max="1" width="9.140625" customWidth="1"/>
    <col min="2" max="2" width="51.5703125" customWidth="1"/>
    <col min="3" max="3" width="17.42578125" bestFit="1" customWidth="1"/>
    <col min="4" max="4" width="18.5703125" bestFit="1" customWidth="1"/>
    <col min="5" max="5" width="19.5703125" bestFit="1" customWidth="1"/>
    <col min="6" max="6" width="16.28515625" bestFit="1" customWidth="1"/>
    <col min="7" max="7" width="21.85546875" customWidth="1"/>
    <col min="8" max="10" width="12.7109375" customWidth="1"/>
    <col min="11" max="11" width="16.5703125" bestFit="1" customWidth="1"/>
    <col min="12" max="12" width="15" customWidth="1"/>
    <col min="13" max="13" width="15.28515625" customWidth="1"/>
    <col min="14" max="14" width="14.42578125" bestFit="1" customWidth="1"/>
    <col min="15" max="15" width="14.28515625" customWidth="1"/>
    <col min="16" max="19" width="12.7109375" customWidth="1"/>
    <col min="20" max="23" width="12.7109375" hidden="1" customWidth="1"/>
    <col min="24" max="16384" width="9.140625" hidden="1"/>
  </cols>
  <sheetData>
    <row r="1" spans="1:20" ht="15.75" x14ac:dyDescent="0.25">
      <c r="F1" s="8"/>
      <c r="G1" s="23" t="s">
        <v>0</v>
      </c>
      <c r="H1" s="8"/>
      <c r="I1" s="8"/>
      <c r="J1" s="8"/>
      <c r="K1" s="8"/>
      <c r="L1" s="8"/>
      <c r="M1" s="8"/>
      <c r="O1" s="8"/>
    </row>
    <row r="2" spans="1:20" ht="23.25" x14ac:dyDescent="0.35">
      <c r="B2" s="20"/>
      <c r="C2" s="19"/>
      <c r="F2" s="8"/>
      <c r="G2" s="10" t="s">
        <v>1</v>
      </c>
      <c r="H2" s="8"/>
      <c r="I2" s="8"/>
      <c r="J2" s="8"/>
      <c r="K2" s="8"/>
      <c r="L2" s="8"/>
      <c r="M2" s="8"/>
      <c r="N2" s="8"/>
      <c r="O2" s="8"/>
    </row>
    <row r="3" spans="1:20" ht="15.75" x14ac:dyDescent="0.25">
      <c r="C3" s="32"/>
      <c r="F3" s="8"/>
      <c r="G3" s="10" t="s">
        <v>2</v>
      </c>
      <c r="H3" s="8"/>
      <c r="I3" s="8"/>
      <c r="J3" s="8"/>
      <c r="K3" s="8"/>
      <c r="L3" s="8"/>
      <c r="M3" s="8"/>
      <c r="N3" s="8"/>
      <c r="O3" s="8"/>
    </row>
    <row r="4" spans="1:20" ht="15.75" x14ac:dyDescent="0.25">
      <c r="F4" s="8"/>
      <c r="G4" s="10" t="s">
        <v>3</v>
      </c>
      <c r="H4" s="8"/>
      <c r="I4" s="8"/>
      <c r="J4" s="8"/>
      <c r="K4" s="8"/>
      <c r="L4" s="8"/>
      <c r="M4" s="8"/>
      <c r="N4" s="8"/>
      <c r="O4" s="8"/>
    </row>
    <row r="5" spans="1:20" ht="15.75" x14ac:dyDescent="0.25">
      <c r="F5" s="8"/>
      <c r="G5" s="11" t="s">
        <v>4</v>
      </c>
      <c r="H5" s="8"/>
      <c r="I5" s="8"/>
      <c r="J5" s="8"/>
      <c r="K5" s="8"/>
      <c r="L5" s="8"/>
      <c r="M5" s="8"/>
      <c r="N5" s="8"/>
      <c r="O5" s="8"/>
    </row>
    <row r="6" spans="1:20" ht="15.75" x14ac:dyDescent="0.25">
      <c r="A6" s="4"/>
      <c r="E6" s="9"/>
      <c r="F6" s="8"/>
      <c r="G6" s="12"/>
      <c r="H6" s="8"/>
      <c r="I6" s="8"/>
      <c r="J6" s="8"/>
      <c r="K6" s="8"/>
      <c r="L6" s="8"/>
      <c r="M6" s="8"/>
      <c r="N6" s="8"/>
      <c r="O6" s="8"/>
      <c r="Q6" s="34" t="s">
        <v>5</v>
      </c>
    </row>
    <row r="7" spans="1:20" ht="15.75" x14ac:dyDescent="0.25">
      <c r="A7" s="5"/>
      <c r="B7" s="5"/>
      <c r="C7" s="17">
        <v>1</v>
      </c>
      <c r="D7" s="18">
        <v>2</v>
      </c>
      <c r="E7" s="18">
        <v>3</v>
      </c>
      <c r="F7" s="17">
        <v>4</v>
      </c>
      <c r="G7" s="18">
        <v>5</v>
      </c>
      <c r="H7" s="18">
        <v>6</v>
      </c>
      <c r="I7" s="17">
        <v>7</v>
      </c>
      <c r="J7" s="18">
        <v>8</v>
      </c>
      <c r="K7" s="18">
        <v>9</v>
      </c>
      <c r="L7" s="17">
        <v>10</v>
      </c>
      <c r="M7" s="18">
        <v>11</v>
      </c>
      <c r="N7" s="18">
        <v>12</v>
      </c>
      <c r="O7" s="17">
        <v>13</v>
      </c>
      <c r="P7" s="18">
        <v>14</v>
      </c>
      <c r="Q7" s="18">
        <v>15</v>
      </c>
      <c r="R7" s="17">
        <v>16</v>
      </c>
      <c r="S7" s="33">
        <v>17</v>
      </c>
    </row>
    <row r="8" spans="1:20" ht="30.75" customHeight="1" x14ac:dyDescent="0.25">
      <c r="A8" s="14" t="s">
        <v>6</v>
      </c>
      <c r="B8" s="14" t="s">
        <v>7</v>
      </c>
      <c r="C8" s="14" t="s">
        <v>8</v>
      </c>
      <c r="D8" s="14" t="s">
        <v>9</v>
      </c>
      <c r="E8" s="14" t="s">
        <v>10</v>
      </c>
      <c r="F8" s="14" t="s">
        <v>11</v>
      </c>
      <c r="G8" s="14" t="s">
        <v>12</v>
      </c>
      <c r="H8" s="14" t="s">
        <v>13</v>
      </c>
      <c r="I8" s="14" t="s">
        <v>14</v>
      </c>
      <c r="J8" s="14" t="s">
        <v>15</v>
      </c>
      <c r="K8" s="14" t="s">
        <v>16</v>
      </c>
      <c r="L8" s="14" t="s">
        <v>17</v>
      </c>
      <c r="M8" s="14" t="s">
        <v>18</v>
      </c>
      <c r="N8" s="14" t="s">
        <v>19</v>
      </c>
      <c r="O8" s="14" t="s">
        <v>20</v>
      </c>
      <c r="P8" s="14" t="s">
        <v>21</v>
      </c>
      <c r="Q8" s="14" t="s">
        <v>22</v>
      </c>
      <c r="R8" s="14" t="s">
        <v>23</v>
      </c>
      <c r="S8" s="14" t="s">
        <v>24</v>
      </c>
      <c r="T8" s="1"/>
    </row>
    <row r="9" spans="1:20" ht="17.100000000000001" customHeight="1" x14ac:dyDescent="0.25">
      <c r="A9" s="14">
        <v>1</v>
      </c>
      <c r="B9" s="15" t="s">
        <v>25</v>
      </c>
      <c r="C9" s="35">
        <f>SUM(D9:E9)</f>
        <v>0</v>
      </c>
      <c r="D9" s="35">
        <v>0</v>
      </c>
      <c r="E9" s="35">
        <f t="shared" ref="E9:E15" si="0">SUM(F9:S9)</f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5">
        <v>0</v>
      </c>
    </row>
    <row r="10" spans="1:20" ht="17.100000000000001" customHeight="1" x14ac:dyDescent="0.25">
      <c r="A10" s="14">
        <v>2</v>
      </c>
      <c r="B10" s="15" t="s">
        <v>26</v>
      </c>
      <c r="C10" s="35">
        <f t="shared" ref="C10:C15" si="1">SUM(D10:E10)</f>
        <v>22993705.129999984</v>
      </c>
      <c r="D10" s="35">
        <v>190532.12</v>
      </c>
      <c r="E10" s="35">
        <f t="shared" si="0"/>
        <v>22803173.009999983</v>
      </c>
      <c r="F10" s="35">
        <v>0</v>
      </c>
      <c r="G10" s="35">
        <v>22547653.789999984</v>
      </c>
      <c r="H10" s="35">
        <v>0</v>
      </c>
      <c r="I10" s="35">
        <v>255519.21999999997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</row>
    <row r="11" spans="1:20" ht="17.100000000000001" customHeight="1" x14ac:dyDescent="0.25">
      <c r="A11" s="14">
        <v>3</v>
      </c>
      <c r="B11" s="15" t="s">
        <v>27</v>
      </c>
      <c r="C11" s="35">
        <f t="shared" si="1"/>
        <v>241245.88999999978</v>
      </c>
      <c r="D11" s="35">
        <v>241245.88999999978</v>
      </c>
      <c r="E11" s="35">
        <f t="shared" si="0"/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</row>
    <row r="12" spans="1:20" ht="17.100000000000001" customHeight="1" x14ac:dyDescent="0.25">
      <c r="A12" s="14">
        <v>4</v>
      </c>
      <c r="B12" s="31" t="s">
        <v>28</v>
      </c>
      <c r="C12" s="35">
        <f t="shared" si="1"/>
        <v>11600468.929999998</v>
      </c>
      <c r="D12" s="35">
        <v>233800.72000000003</v>
      </c>
      <c r="E12" s="35">
        <f t="shared" si="0"/>
        <v>11366668.209999997</v>
      </c>
      <c r="F12" s="35">
        <v>1028</v>
      </c>
      <c r="G12" s="35">
        <v>582440.42000000016</v>
      </c>
      <c r="H12" s="35">
        <v>0</v>
      </c>
      <c r="I12" s="35">
        <v>43951.37</v>
      </c>
      <c r="J12" s="35">
        <v>0</v>
      </c>
      <c r="K12" s="35">
        <v>4393121.1299999971</v>
      </c>
      <c r="L12" s="35">
        <v>246640.28999999995</v>
      </c>
      <c r="M12" s="35">
        <v>3078166.7199999997</v>
      </c>
      <c r="N12" s="35">
        <v>0</v>
      </c>
      <c r="O12" s="35">
        <v>1941482.3699999999</v>
      </c>
      <c r="P12" s="35">
        <v>1079837.9099999995</v>
      </c>
      <c r="Q12" s="35">
        <v>0</v>
      </c>
      <c r="R12" s="35">
        <v>0</v>
      </c>
      <c r="S12" s="35">
        <v>0</v>
      </c>
    </row>
    <row r="13" spans="1:20" ht="17.100000000000001" customHeight="1" x14ac:dyDescent="0.25">
      <c r="A13" s="14">
        <v>5</v>
      </c>
      <c r="B13" s="15" t="s">
        <v>29</v>
      </c>
      <c r="C13" s="35">
        <f t="shared" si="1"/>
        <v>0</v>
      </c>
      <c r="D13" s="35">
        <v>0</v>
      </c>
      <c r="E13" s="35">
        <f t="shared" si="0"/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</row>
    <row r="14" spans="1:20" ht="17.100000000000001" customHeight="1" x14ac:dyDescent="0.25">
      <c r="A14" s="14">
        <v>6</v>
      </c>
      <c r="B14" s="15" t="s">
        <v>30</v>
      </c>
      <c r="C14" s="35">
        <f t="shared" si="1"/>
        <v>30759541.490000002</v>
      </c>
      <c r="D14" s="35">
        <v>6245441.0056165922</v>
      </c>
      <c r="E14" s="35">
        <f t="shared" si="0"/>
        <v>24514100.484383412</v>
      </c>
      <c r="F14" s="35">
        <v>0</v>
      </c>
      <c r="G14" s="35">
        <v>9684412.4389798567</v>
      </c>
      <c r="H14" s="35">
        <v>0</v>
      </c>
      <c r="I14" s="35">
        <v>0</v>
      </c>
      <c r="J14" s="35">
        <v>0</v>
      </c>
      <c r="K14" s="35">
        <v>7721010.6344137359</v>
      </c>
      <c r="L14" s="35">
        <v>-114381.56232309691</v>
      </c>
      <c r="M14" s="35">
        <v>3343041.1734244251</v>
      </c>
      <c r="N14" s="35">
        <v>0</v>
      </c>
      <c r="O14" s="35">
        <v>1534051.0700012706</v>
      </c>
      <c r="P14" s="35">
        <v>2345655.2998872213</v>
      </c>
      <c r="Q14" s="35">
        <v>0</v>
      </c>
      <c r="R14" s="35">
        <v>311.43</v>
      </c>
      <c r="S14" s="35">
        <v>0</v>
      </c>
    </row>
    <row r="15" spans="1:20" ht="17.100000000000001" customHeight="1" x14ac:dyDescent="0.25">
      <c r="A15" s="14">
        <v>7</v>
      </c>
      <c r="B15" s="15" t="s">
        <v>31</v>
      </c>
      <c r="C15" s="35">
        <f t="shared" si="1"/>
        <v>1822188.9499999993</v>
      </c>
      <c r="D15" s="35">
        <v>280129.77807949251</v>
      </c>
      <c r="E15" s="35">
        <f t="shared" si="0"/>
        <v>1542059.1719205067</v>
      </c>
      <c r="F15" s="35">
        <v>-6.3948846218409017E-14</v>
      </c>
      <c r="G15" s="35">
        <v>613810.28545242141</v>
      </c>
      <c r="H15" s="35">
        <v>0</v>
      </c>
      <c r="I15" s="35">
        <v>0</v>
      </c>
      <c r="J15" s="35">
        <v>0</v>
      </c>
      <c r="K15" s="35">
        <v>523698.71076351788</v>
      </c>
      <c r="L15" s="35">
        <v>33278.740559743586</v>
      </c>
      <c r="M15" s="35">
        <v>174938.08299830562</v>
      </c>
      <c r="N15" s="35">
        <v>0</v>
      </c>
      <c r="O15" s="35">
        <v>79580.471700446011</v>
      </c>
      <c r="P15" s="35">
        <v>116752.88044607235</v>
      </c>
      <c r="Q15" s="35">
        <v>0</v>
      </c>
      <c r="R15" s="35">
        <v>0</v>
      </c>
      <c r="S15" s="35">
        <v>0</v>
      </c>
    </row>
    <row r="16" spans="1:20" s="1" customFormat="1" ht="17.100000000000001" customHeight="1" x14ac:dyDescent="0.25">
      <c r="A16" s="14">
        <v>8</v>
      </c>
      <c r="B16" s="16" t="s">
        <v>32</v>
      </c>
      <c r="C16" s="36">
        <f>SUM(C9:C15)</f>
        <v>67417150.389999986</v>
      </c>
      <c r="D16" s="36">
        <f t="shared" ref="D16:S16" si="2">SUM(D9:D15)</f>
        <v>7191149.5136960838</v>
      </c>
      <c r="E16" s="36">
        <f t="shared" si="2"/>
        <v>60226000.876303904</v>
      </c>
      <c r="F16" s="36">
        <f t="shared" si="2"/>
        <v>1028</v>
      </c>
      <c r="G16" s="36">
        <f t="shared" si="2"/>
        <v>33428316.934432264</v>
      </c>
      <c r="H16" s="36">
        <f t="shared" si="2"/>
        <v>0</v>
      </c>
      <c r="I16" s="36">
        <f t="shared" si="2"/>
        <v>299470.58999999997</v>
      </c>
      <c r="J16" s="36">
        <f t="shared" si="2"/>
        <v>0</v>
      </c>
      <c r="K16" s="36">
        <f t="shared" si="2"/>
        <v>12637830.475177251</v>
      </c>
      <c r="L16" s="36">
        <f t="shared" si="2"/>
        <v>165537.46823664661</v>
      </c>
      <c r="M16" s="36">
        <f t="shared" si="2"/>
        <v>6596145.9764227308</v>
      </c>
      <c r="N16" s="36">
        <f>SUM(N9:N15)</f>
        <v>0</v>
      </c>
      <c r="O16" s="36">
        <f t="shared" si="2"/>
        <v>3555113.9117017169</v>
      </c>
      <c r="P16" s="36">
        <f t="shared" si="2"/>
        <v>3542246.0903332927</v>
      </c>
      <c r="Q16" s="36">
        <f t="shared" si="2"/>
        <v>0</v>
      </c>
      <c r="R16" s="36">
        <f t="shared" si="2"/>
        <v>311.43</v>
      </c>
      <c r="S16" s="36">
        <f t="shared" si="2"/>
        <v>0</v>
      </c>
    </row>
    <row r="17" spans="1:21" ht="17.100000000000001" customHeight="1" x14ac:dyDescent="0.25">
      <c r="A17" s="5"/>
      <c r="B17" s="3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4"/>
    </row>
    <row r="18" spans="1:21" ht="17.100000000000001" customHeight="1" x14ac:dyDescent="0.25">
      <c r="A18" s="5"/>
      <c r="B18" s="5"/>
      <c r="C18" s="17">
        <v>1</v>
      </c>
      <c r="D18" s="18">
        <v>2</v>
      </c>
      <c r="E18" s="18">
        <v>3</v>
      </c>
      <c r="F18" s="17">
        <v>4</v>
      </c>
      <c r="G18" s="18">
        <v>5</v>
      </c>
      <c r="H18" s="18">
        <v>6</v>
      </c>
      <c r="I18" s="17">
        <v>7</v>
      </c>
      <c r="J18" s="18">
        <v>8</v>
      </c>
      <c r="K18" s="18">
        <v>9</v>
      </c>
      <c r="L18" s="17">
        <v>10</v>
      </c>
      <c r="M18" s="18">
        <v>11</v>
      </c>
      <c r="N18" s="18">
        <v>12</v>
      </c>
      <c r="O18" s="17">
        <v>13</v>
      </c>
      <c r="P18" s="18">
        <v>14</v>
      </c>
      <c r="Q18" s="18">
        <v>15</v>
      </c>
      <c r="R18" s="17">
        <v>16</v>
      </c>
      <c r="S18" s="33">
        <v>17</v>
      </c>
      <c r="T18" s="1"/>
    </row>
    <row r="19" spans="1:21" ht="33" customHeight="1" x14ac:dyDescent="0.25">
      <c r="A19" s="14" t="s">
        <v>6</v>
      </c>
      <c r="B19" s="14" t="s">
        <v>33</v>
      </c>
      <c r="C19" s="14" t="s">
        <v>8</v>
      </c>
      <c r="D19" s="14" t="s">
        <v>9</v>
      </c>
      <c r="E19" s="14" t="s">
        <v>10</v>
      </c>
      <c r="F19" s="14" t="s">
        <v>11</v>
      </c>
      <c r="G19" s="14" t="s">
        <v>12</v>
      </c>
      <c r="H19" s="14" t="s">
        <v>13</v>
      </c>
      <c r="I19" s="14" t="s">
        <v>14</v>
      </c>
      <c r="J19" s="14" t="s">
        <v>15</v>
      </c>
      <c r="K19" s="14" t="s">
        <v>16</v>
      </c>
      <c r="L19" s="14" t="s">
        <v>17</v>
      </c>
      <c r="M19" s="14" t="s">
        <v>18</v>
      </c>
      <c r="N19" s="14" t="s">
        <v>19</v>
      </c>
      <c r="O19" s="14" t="s">
        <v>20</v>
      </c>
      <c r="P19" s="14" t="s">
        <v>21</v>
      </c>
      <c r="Q19" s="14" t="s">
        <v>22</v>
      </c>
      <c r="R19" s="14" t="s">
        <v>23</v>
      </c>
      <c r="S19" s="14" t="s">
        <v>24</v>
      </c>
    </row>
    <row r="20" spans="1:21" ht="17.100000000000001" customHeight="1" x14ac:dyDescent="0.25">
      <c r="A20" s="14">
        <v>9</v>
      </c>
      <c r="B20" s="15" t="s">
        <v>25</v>
      </c>
      <c r="C20" s="35">
        <f>SUM(D20:E20)</f>
        <v>48667283.720365614</v>
      </c>
      <c r="D20" s="35">
        <v>3862767.5323841972</v>
      </c>
      <c r="E20" s="35">
        <f t="shared" ref="E20:E25" si="3">SUM(F20:S20)</f>
        <v>44804516.187981419</v>
      </c>
      <c r="F20" s="35">
        <v>0</v>
      </c>
      <c r="G20" s="35">
        <v>13829306.884955734</v>
      </c>
      <c r="H20" s="35">
        <v>0</v>
      </c>
      <c r="I20" s="35">
        <v>1121138.1128801822</v>
      </c>
      <c r="J20" s="35">
        <v>0</v>
      </c>
      <c r="K20" s="35">
        <v>16551950.355232738</v>
      </c>
      <c r="L20" s="35">
        <v>5595994.9267255701</v>
      </c>
      <c r="M20" s="35">
        <v>1578627.8935438634</v>
      </c>
      <c r="N20" s="35">
        <v>2183267.5004353761</v>
      </c>
      <c r="O20" s="35">
        <v>3515298.6354710618</v>
      </c>
      <c r="P20" s="35">
        <v>428931.8787369011</v>
      </c>
      <c r="Q20" s="35">
        <v>0</v>
      </c>
      <c r="R20" s="35">
        <v>0</v>
      </c>
      <c r="S20" s="35">
        <v>0</v>
      </c>
    </row>
    <row r="21" spans="1:21" ht="17.100000000000001" customHeight="1" x14ac:dyDescent="0.25">
      <c r="A21" s="14">
        <v>10</v>
      </c>
      <c r="B21" s="15" t="s">
        <v>26</v>
      </c>
      <c r="C21" s="35">
        <f t="shared" ref="C21:C26" si="4">SUM(D21:E21)</f>
        <v>6116749.0647734525</v>
      </c>
      <c r="D21" s="35">
        <v>408395.66709016933</v>
      </c>
      <c r="E21" s="35">
        <f t="shared" si="3"/>
        <v>5708353.3976832833</v>
      </c>
      <c r="F21" s="35">
        <v>0</v>
      </c>
      <c r="G21" s="35">
        <v>1761933.342012469</v>
      </c>
      <c r="H21" s="35">
        <v>0</v>
      </c>
      <c r="I21" s="35">
        <v>142839.45236861051</v>
      </c>
      <c r="J21" s="35">
        <v>0</v>
      </c>
      <c r="K21" s="35">
        <v>2108813.8002017471</v>
      </c>
      <c r="L21" s="35">
        <v>712961.98176471109</v>
      </c>
      <c r="M21" s="35">
        <v>201126.28517135885</v>
      </c>
      <c r="N21" s="35">
        <v>278160.85329150059</v>
      </c>
      <c r="O21" s="35">
        <v>447869.2912444704</v>
      </c>
      <c r="P21" s="35">
        <v>54648.39162841488</v>
      </c>
      <c r="Q21" s="35">
        <v>0</v>
      </c>
      <c r="R21" s="35">
        <v>0</v>
      </c>
      <c r="S21" s="35">
        <v>0</v>
      </c>
    </row>
    <row r="22" spans="1:21" ht="17.100000000000001" customHeight="1" x14ac:dyDescent="0.25">
      <c r="A22" s="14">
        <v>11</v>
      </c>
      <c r="B22" s="15" t="s">
        <v>27</v>
      </c>
      <c r="C22" s="35">
        <f t="shared" si="4"/>
        <v>5357657.7224826505</v>
      </c>
      <c r="D22" s="35">
        <v>454561.95349197311</v>
      </c>
      <c r="E22" s="35">
        <f t="shared" si="3"/>
        <v>4903095.7689906778</v>
      </c>
      <c r="F22" s="35">
        <v>0</v>
      </c>
      <c r="G22" s="35">
        <v>1513383.5123051463</v>
      </c>
      <c r="H22" s="35">
        <v>0</v>
      </c>
      <c r="I22" s="35">
        <v>122689.58590365425</v>
      </c>
      <c r="J22" s="35">
        <v>0</v>
      </c>
      <c r="K22" s="35">
        <v>1811330.7465432468</v>
      </c>
      <c r="L22" s="35">
        <v>612386.90611910808</v>
      </c>
      <c r="M22" s="35">
        <v>172754.09722473111</v>
      </c>
      <c r="N22" s="35">
        <v>238921.6658215147</v>
      </c>
      <c r="O22" s="35">
        <v>384689.92264088523</v>
      </c>
      <c r="P22" s="35">
        <v>46939.332432391406</v>
      </c>
      <c r="Q22" s="35">
        <v>0</v>
      </c>
      <c r="R22" s="35">
        <v>0</v>
      </c>
      <c r="S22" s="35">
        <v>0</v>
      </c>
    </row>
    <row r="23" spans="1:21" ht="17.100000000000001" customHeight="1" x14ac:dyDescent="0.25">
      <c r="A23" s="14">
        <v>12</v>
      </c>
      <c r="B23" s="31" t="s">
        <v>28</v>
      </c>
      <c r="C23" s="35">
        <f t="shared" si="4"/>
        <v>1814.8261609609344</v>
      </c>
      <c r="D23" s="35">
        <v>115.0641767001182</v>
      </c>
      <c r="E23" s="35">
        <f t="shared" si="3"/>
        <v>1699.7619842608162</v>
      </c>
      <c r="F23" s="35">
        <v>0</v>
      </c>
      <c r="G23" s="35">
        <v>524.64644441422695</v>
      </c>
      <c r="H23" s="35">
        <v>0</v>
      </c>
      <c r="I23" s="35">
        <v>42.532943227960381</v>
      </c>
      <c r="J23" s="35">
        <v>0</v>
      </c>
      <c r="K23" s="35">
        <v>627.93616297867356</v>
      </c>
      <c r="L23" s="35">
        <v>212.29688990852273</v>
      </c>
      <c r="M23" s="35">
        <v>59.888866325028388</v>
      </c>
      <c r="N23" s="35">
        <v>82.827255251283191</v>
      </c>
      <c r="O23" s="35">
        <v>133.3609085036932</v>
      </c>
      <c r="P23" s="35">
        <v>16.272513651428007</v>
      </c>
      <c r="Q23" s="35">
        <v>0</v>
      </c>
      <c r="R23" s="35">
        <v>0</v>
      </c>
      <c r="S23" s="35">
        <v>0</v>
      </c>
    </row>
    <row r="24" spans="1:21" ht="17.100000000000001" customHeight="1" x14ac:dyDescent="0.25">
      <c r="A24" s="14">
        <v>13</v>
      </c>
      <c r="B24" s="15" t="s">
        <v>29</v>
      </c>
      <c r="C24" s="35">
        <f t="shared" si="4"/>
        <v>2647079.1327127158</v>
      </c>
      <c r="D24" s="35">
        <v>226452.12505874288</v>
      </c>
      <c r="E24" s="35">
        <f t="shared" si="3"/>
        <v>2420627.0076539731</v>
      </c>
      <c r="F24" s="35">
        <v>0</v>
      </c>
      <c r="G24" s="35">
        <v>747147.75632012158</v>
      </c>
      <c r="H24" s="35">
        <v>0</v>
      </c>
      <c r="I24" s="35">
        <v>60571.063505333768</v>
      </c>
      <c r="J24" s="35">
        <v>0</v>
      </c>
      <c r="K24" s="35">
        <v>894242.3993849901</v>
      </c>
      <c r="L24" s="35">
        <v>302331.49706368492</v>
      </c>
      <c r="M24" s="35">
        <v>85287.592396170367</v>
      </c>
      <c r="N24" s="35">
        <v>117954.09762520085</v>
      </c>
      <c r="O24" s="35">
        <v>189918.95328785997</v>
      </c>
      <c r="P24" s="35">
        <v>23173.648070611594</v>
      </c>
      <c r="Q24" s="35">
        <v>0</v>
      </c>
      <c r="R24" s="35">
        <v>0</v>
      </c>
      <c r="S24" s="35">
        <v>0</v>
      </c>
    </row>
    <row r="25" spans="1:21" ht="17.100000000000001" customHeight="1" x14ac:dyDescent="0.25">
      <c r="A25" s="14">
        <v>14</v>
      </c>
      <c r="B25" s="15" t="s">
        <v>30</v>
      </c>
      <c r="C25" s="35">
        <f t="shared" si="4"/>
        <v>13074897.637347706</v>
      </c>
      <c r="D25" s="35">
        <v>870267.29138071882</v>
      </c>
      <c r="E25" s="35">
        <f t="shared" si="3"/>
        <v>12204630.345966987</v>
      </c>
      <c r="F25" s="35">
        <v>0</v>
      </c>
      <c r="G25" s="35">
        <v>3767066.198498439</v>
      </c>
      <c r="H25" s="35">
        <v>0</v>
      </c>
      <c r="I25" s="35">
        <v>305395.02261488652</v>
      </c>
      <c r="J25" s="35">
        <v>0</v>
      </c>
      <c r="K25" s="35">
        <v>4508706.9960282436</v>
      </c>
      <c r="L25" s="35">
        <v>1524334.0473100014</v>
      </c>
      <c r="M25" s="35">
        <v>430014.01496449002</v>
      </c>
      <c r="N25" s="35">
        <v>594716.22631480894</v>
      </c>
      <c r="O25" s="35">
        <v>957557.94397161575</v>
      </c>
      <c r="P25" s="35">
        <v>116839.89626450346</v>
      </c>
      <c r="Q25" s="35">
        <v>0</v>
      </c>
      <c r="R25" s="35">
        <v>0</v>
      </c>
      <c r="S25" s="35">
        <v>0</v>
      </c>
    </row>
    <row r="26" spans="1:21" ht="17.100000000000001" customHeight="1" x14ac:dyDescent="0.25">
      <c r="A26" s="14">
        <v>15</v>
      </c>
      <c r="B26" s="15" t="s">
        <v>31</v>
      </c>
      <c r="C26" s="35">
        <f t="shared" si="4"/>
        <v>16579986.797120817</v>
      </c>
      <c r="D26" s="35">
        <v>1393160.4886945675</v>
      </c>
      <c r="E26" s="35">
        <f>SUM(F26:S26)</f>
        <v>15186826.30842625</v>
      </c>
      <c r="F26" s="35">
        <v>0</v>
      </c>
      <c r="G26" s="35">
        <v>4687547.1380289923</v>
      </c>
      <c r="H26" s="35">
        <v>0</v>
      </c>
      <c r="I26" s="35">
        <v>380018.15970139601</v>
      </c>
      <c r="J26" s="35">
        <v>0</v>
      </c>
      <c r="K26" s="35">
        <v>5610407.5324898344</v>
      </c>
      <c r="L26" s="35">
        <v>1896804.3895051049</v>
      </c>
      <c r="M26" s="35">
        <v>535087.74705435708</v>
      </c>
      <c r="N26" s="35">
        <v>740034.87003031501</v>
      </c>
      <c r="O26" s="35">
        <v>1191536.7989949947</v>
      </c>
      <c r="P26" s="35">
        <v>145389.67262125338</v>
      </c>
      <c r="Q26" s="35">
        <v>0</v>
      </c>
      <c r="R26" s="35">
        <v>0</v>
      </c>
      <c r="S26" s="35">
        <v>0</v>
      </c>
    </row>
    <row r="27" spans="1:21" s="1" customFormat="1" ht="17.100000000000001" customHeight="1" x14ac:dyDescent="0.25">
      <c r="A27" s="14">
        <v>16</v>
      </c>
      <c r="B27" s="16" t="s">
        <v>34</v>
      </c>
      <c r="C27" s="36">
        <f>SUM(C20:C26)</f>
        <v>92445468.900963902</v>
      </c>
      <c r="D27" s="36">
        <f t="shared" ref="D27" si="5">SUM(D20:D26)</f>
        <v>7215720.122277068</v>
      </c>
      <c r="E27" s="36">
        <f t="shared" ref="E27" si="6">SUM(E20:E26)</f>
        <v>85229748.778686851</v>
      </c>
      <c r="F27" s="36">
        <f t="shared" ref="F27" si="7">SUM(F20:F26)</f>
        <v>0</v>
      </c>
      <c r="G27" s="36">
        <f t="shared" ref="G27" si="8">SUM(G20:G26)</f>
        <v>26306909.47856532</v>
      </c>
      <c r="H27" s="36">
        <f t="shared" ref="H27" si="9">SUM(H20:H26)</f>
        <v>0</v>
      </c>
      <c r="I27" s="36">
        <f t="shared" ref="I27:K27" si="10">SUM(I20:I26)</f>
        <v>2132693.9299172917</v>
      </c>
      <c r="J27" s="36">
        <f t="shared" si="10"/>
        <v>0</v>
      </c>
      <c r="K27" s="36">
        <f t="shared" si="10"/>
        <v>31486079.766043782</v>
      </c>
      <c r="L27" s="36">
        <f t="shared" ref="L27" si="11">SUM(L20:L26)</f>
        <v>10645026.045378091</v>
      </c>
      <c r="M27" s="36">
        <f t="shared" ref="M27:O27" si="12">SUM(M20:M26)</f>
        <v>3002957.5192212961</v>
      </c>
      <c r="N27" s="36">
        <f t="shared" ref="N27" si="13">SUM(N20:N26)</f>
        <v>4153138.0407739677</v>
      </c>
      <c r="O27" s="36">
        <f t="shared" si="12"/>
        <v>6687004.9065193916</v>
      </c>
      <c r="P27" s="36">
        <f t="shared" ref="P27" si="14">SUM(P20:P26)</f>
        <v>815939.09226772725</v>
      </c>
      <c r="Q27" s="36">
        <f t="shared" ref="Q27" si="15">SUM(Q20:Q26)</f>
        <v>0</v>
      </c>
      <c r="R27" s="36">
        <f t="shared" ref="R27" si="16">SUM(R20:R26)</f>
        <v>0</v>
      </c>
      <c r="S27" s="36">
        <f t="shared" ref="S27" si="17">SUM(S20:S26)</f>
        <v>0</v>
      </c>
    </row>
    <row r="28" spans="1:21" ht="17.100000000000001" customHeight="1" x14ac:dyDescent="0.25">
      <c r="A28" s="5"/>
      <c r="B28" s="3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1"/>
      <c r="U28" s="1"/>
    </row>
    <row r="29" spans="1:21" ht="17.100000000000001" customHeight="1" x14ac:dyDescent="0.25">
      <c r="A29" s="13"/>
      <c r="B29" s="2"/>
      <c r="C29" s="17">
        <v>1</v>
      </c>
      <c r="D29" s="18">
        <v>2</v>
      </c>
      <c r="E29" s="18">
        <v>3</v>
      </c>
      <c r="F29" s="17">
        <v>4</v>
      </c>
      <c r="G29" s="18">
        <v>5</v>
      </c>
      <c r="H29" s="18">
        <v>6</v>
      </c>
      <c r="I29" s="17">
        <v>7</v>
      </c>
      <c r="J29" s="18">
        <v>8</v>
      </c>
      <c r="K29" s="18">
        <v>9</v>
      </c>
      <c r="L29" s="17">
        <v>10</v>
      </c>
      <c r="M29" s="18">
        <v>11</v>
      </c>
      <c r="N29" s="18">
        <v>12</v>
      </c>
      <c r="O29" s="17">
        <v>13</v>
      </c>
      <c r="P29" s="18">
        <v>14</v>
      </c>
      <c r="Q29" s="18">
        <v>15</v>
      </c>
      <c r="R29" s="17">
        <v>16</v>
      </c>
      <c r="S29" s="33">
        <v>17</v>
      </c>
      <c r="T29" s="1"/>
    </row>
    <row r="30" spans="1:21" ht="31.5" customHeight="1" x14ac:dyDescent="0.25">
      <c r="A30" s="14" t="s">
        <v>6</v>
      </c>
      <c r="B30" s="16" t="s">
        <v>35</v>
      </c>
      <c r="C30" s="22" t="s">
        <v>36</v>
      </c>
      <c r="D30" s="14" t="s">
        <v>9</v>
      </c>
      <c r="E30" s="14" t="s">
        <v>10</v>
      </c>
      <c r="F30" s="14" t="s">
        <v>11</v>
      </c>
      <c r="G30" s="14" t="s">
        <v>12</v>
      </c>
      <c r="H30" s="14" t="s">
        <v>13</v>
      </c>
      <c r="I30" s="14" t="s">
        <v>14</v>
      </c>
      <c r="J30" s="14" t="s">
        <v>15</v>
      </c>
      <c r="K30" s="14" t="s">
        <v>16</v>
      </c>
      <c r="L30" s="14" t="s">
        <v>17</v>
      </c>
      <c r="M30" s="14" t="s">
        <v>18</v>
      </c>
      <c r="N30" s="14" t="s">
        <v>19</v>
      </c>
      <c r="O30" s="14" t="s">
        <v>20</v>
      </c>
      <c r="P30" s="14" t="s">
        <v>21</v>
      </c>
      <c r="Q30" s="14" t="s">
        <v>22</v>
      </c>
      <c r="R30" s="14" t="s">
        <v>23</v>
      </c>
      <c r="S30" s="14" t="s">
        <v>24</v>
      </c>
    </row>
    <row r="31" spans="1:21" ht="17.100000000000001" customHeight="1" x14ac:dyDescent="0.25">
      <c r="A31" s="14">
        <v>17</v>
      </c>
      <c r="B31" s="15" t="s">
        <v>25</v>
      </c>
      <c r="C31" s="35">
        <f>SUM(D31:E31)</f>
        <v>48667283.720365614</v>
      </c>
      <c r="D31" s="35">
        <f>D20+D9</f>
        <v>3862767.5323841972</v>
      </c>
      <c r="E31" s="35">
        <f t="shared" ref="E31:S31" si="18">E20+E9</f>
        <v>44804516.187981419</v>
      </c>
      <c r="F31" s="35">
        <f t="shared" si="18"/>
        <v>0</v>
      </c>
      <c r="G31" s="35">
        <f t="shared" si="18"/>
        <v>13829306.884955734</v>
      </c>
      <c r="H31" s="35">
        <f t="shared" si="18"/>
        <v>0</v>
      </c>
      <c r="I31" s="35">
        <f t="shared" ref="I31:J31" si="19">I20+I9</f>
        <v>1121138.1128801822</v>
      </c>
      <c r="J31" s="35">
        <f t="shared" si="19"/>
        <v>0</v>
      </c>
      <c r="K31" s="35">
        <f t="shared" si="18"/>
        <v>16551950.355232738</v>
      </c>
      <c r="L31" s="35">
        <f t="shared" si="18"/>
        <v>5595994.9267255701</v>
      </c>
      <c r="M31" s="35">
        <f t="shared" si="18"/>
        <v>1578627.8935438634</v>
      </c>
      <c r="N31" s="35">
        <f t="shared" ref="N31:N37" si="20">N20+N9</f>
        <v>2183267.5004353761</v>
      </c>
      <c r="O31" s="35">
        <f t="shared" ref="O31" si="21">O20+O9</f>
        <v>3515298.6354710618</v>
      </c>
      <c r="P31" s="35">
        <f t="shared" si="18"/>
        <v>428931.8787369011</v>
      </c>
      <c r="Q31" s="35">
        <f t="shared" si="18"/>
        <v>0</v>
      </c>
      <c r="R31" s="35">
        <f t="shared" si="18"/>
        <v>0</v>
      </c>
      <c r="S31" s="35">
        <f t="shared" si="18"/>
        <v>0</v>
      </c>
    </row>
    <row r="32" spans="1:21" ht="17.100000000000001" customHeight="1" x14ac:dyDescent="0.25">
      <c r="A32" s="14">
        <v>18</v>
      </c>
      <c r="B32" s="15" t="s">
        <v>26</v>
      </c>
      <c r="C32" s="35">
        <f t="shared" ref="C32:C37" si="22">SUM(D32:E32)</f>
        <v>29110454.194773436</v>
      </c>
      <c r="D32" s="35">
        <f t="shared" ref="D32:S32" si="23">D21+D10</f>
        <v>598927.78709016927</v>
      </c>
      <c r="E32" s="35">
        <f t="shared" si="23"/>
        <v>28511526.407683268</v>
      </c>
      <c r="F32" s="35">
        <f t="shared" si="23"/>
        <v>0</v>
      </c>
      <c r="G32" s="35">
        <f t="shared" si="23"/>
        <v>24309587.132012453</v>
      </c>
      <c r="H32" s="35">
        <f t="shared" si="23"/>
        <v>0</v>
      </c>
      <c r="I32" s="35">
        <f t="shared" ref="I32:J32" si="24">I21+I10</f>
        <v>398358.67236861051</v>
      </c>
      <c r="J32" s="35">
        <f t="shared" si="24"/>
        <v>0</v>
      </c>
      <c r="K32" s="35">
        <f t="shared" si="23"/>
        <v>2108813.8002017471</v>
      </c>
      <c r="L32" s="35">
        <f t="shared" si="23"/>
        <v>712961.98176471109</v>
      </c>
      <c r="M32" s="35">
        <f t="shared" si="23"/>
        <v>201126.28517135885</v>
      </c>
      <c r="N32" s="35">
        <f t="shared" si="20"/>
        <v>278160.85329150059</v>
      </c>
      <c r="O32" s="35">
        <f t="shared" ref="O32" si="25">O21+O10</f>
        <v>447869.2912444704</v>
      </c>
      <c r="P32" s="35">
        <f t="shared" si="23"/>
        <v>54648.39162841488</v>
      </c>
      <c r="Q32" s="35">
        <f t="shared" si="23"/>
        <v>0</v>
      </c>
      <c r="R32" s="35">
        <f t="shared" si="23"/>
        <v>0</v>
      </c>
      <c r="S32" s="35">
        <f t="shared" si="23"/>
        <v>0</v>
      </c>
    </row>
    <row r="33" spans="1:21" ht="17.100000000000001" customHeight="1" x14ac:dyDescent="0.25">
      <c r="A33" s="14">
        <v>19</v>
      </c>
      <c r="B33" s="15" t="s">
        <v>27</v>
      </c>
      <c r="C33" s="35">
        <f t="shared" si="22"/>
        <v>5598903.6124826502</v>
      </c>
      <c r="D33" s="35">
        <f t="shared" ref="D33:S33" si="26">D22+D11</f>
        <v>695807.84349197289</v>
      </c>
      <c r="E33" s="35">
        <f t="shared" si="26"/>
        <v>4903095.7689906778</v>
      </c>
      <c r="F33" s="35">
        <f t="shared" si="26"/>
        <v>0</v>
      </c>
      <c r="G33" s="35">
        <f t="shared" si="26"/>
        <v>1513383.5123051463</v>
      </c>
      <c r="H33" s="35">
        <f t="shared" si="26"/>
        <v>0</v>
      </c>
      <c r="I33" s="35">
        <f t="shared" ref="I33:J33" si="27">I22+I11</f>
        <v>122689.58590365425</v>
      </c>
      <c r="J33" s="35">
        <f t="shared" si="27"/>
        <v>0</v>
      </c>
      <c r="K33" s="35">
        <f t="shared" si="26"/>
        <v>1811330.7465432468</v>
      </c>
      <c r="L33" s="35">
        <f t="shared" si="26"/>
        <v>612386.90611910808</v>
      </c>
      <c r="M33" s="35">
        <f t="shared" si="26"/>
        <v>172754.09722473111</v>
      </c>
      <c r="N33" s="35">
        <f t="shared" si="20"/>
        <v>238921.6658215147</v>
      </c>
      <c r="O33" s="35">
        <f t="shared" ref="O33" si="28">O22+O11</f>
        <v>384689.92264088523</v>
      </c>
      <c r="P33" s="35">
        <f t="shared" si="26"/>
        <v>46939.332432391406</v>
      </c>
      <c r="Q33" s="35">
        <f t="shared" si="26"/>
        <v>0</v>
      </c>
      <c r="R33" s="35">
        <f t="shared" si="26"/>
        <v>0</v>
      </c>
      <c r="S33" s="35">
        <f t="shared" si="26"/>
        <v>0</v>
      </c>
    </row>
    <row r="34" spans="1:21" ht="17.100000000000001" customHeight="1" x14ac:dyDescent="0.25">
      <c r="A34" s="14">
        <v>20</v>
      </c>
      <c r="B34" s="31" t="s">
        <v>28</v>
      </c>
      <c r="C34" s="35">
        <f t="shared" si="22"/>
        <v>11602283.756160958</v>
      </c>
      <c r="D34" s="35">
        <f t="shared" ref="D34:S34" si="29">D23+D12</f>
        <v>233915.78417670014</v>
      </c>
      <c r="E34" s="35">
        <f t="shared" si="29"/>
        <v>11368367.971984258</v>
      </c>
      <c r="F34" s="35">
        <f t="shared" si="29"/>
        <v>1028</v>
      </c>
      <c r="G34" s="35">
        <f t="shared" si="29"/>
        <v>582965.06644441443</v>
      </c>
      <c r="H34" s="35">
        <f t="shared" si="29"/>
        <v>0</v>
      </c>
      <c r="I34" s="35">
        <f t="shared" ref="I34:J34" si="30">I23+I12</f>
        <v>43993.902943227964</v>
      </c>
      <c r="J34" s="35">
        <f t="shared" si="30"/>
        <v>0</v>
      </c>
      <c r="K34" s="35">
        <f t="shared" si="29"/>
        <v>4393749.0661629755</v>
      </c>
      <c r="L34" s="35">
        <f t="shared" si="29"/>
        <v>246852.58688990847</v>
      </c>
      <c r="M34" s="35">
        <f t="shared" si="29"/>
        <v>3078226.6088663246</v>
      </c>
      <c r="N34" s="35">
        <f t="shared" si="20"/>
        <v>82.827255251283191</v>
      </c>
      <c r="O34" s="35">
        <f t="shared" ref="O34" si="31">O23+O12</f>
        <v>1941615.7309085035</v>
      </c>
      <c r="P34" s="35">
        <f t="shared" si="29"/>
        <v>1079854.182513651</v>
      </c>
      <c r="Q34" s="35">
        <f t="shared" si="29"/>
        <v>0</v>
      </c>
      <c r="R34" s="35">
        <f t="shared" si="29"/>
        <v>0</v>
      </c>
      <c r="S34" s="35">
        <f t="shared" si="29"/>
        <v>0</v>
      </c>
    </row>
    <row r="35" spans="1:21" ht="17.100000000000001" customHeight="1" x14ac:dyDescent="0.25">
      <c r="A35" s="14">
        <v>21</v>
      </c>
      <c r="B35" s="15" t="s">
        <v>29</v>
      </c>
      <c r="C35" s="35">
        <f t="shared" si="22"/>
        <v>2647079.1327127158</v>
      </c>
      <c r="D35" s="35">
        <f t="shared" ref="D35:S35" si="32">D24+D13</f>
        <v>226452.12505874288</v>
      </c>
      <c r="E35" s="35">
        <f t="shared" si="32"/>
        <v>2420627.0076539731</v>
      </c>
      <c r="F35" s="35">
        <f t="shared" si="32"/>
        <v>0</v>
      </c>
      <c r="G35" s="35">
        <f t="shared" si="32"/>
        <v>747147.75632012158</v>
      </c>
      <c r="H35" s="35">
        <f t="shared" si="32"/>
        <v>0</v>
      </c>
      <c r="I35" s="35">
        <f t="shared" ref="I35:J35" si="33">I24+I13</f>
        <v>60571.063505333768</v>
      </c>
      <c r="J35" s="35">
        <f t="shared" si="33"/>
        <v>0</v>
      </c>
      <c r="K35" s="35">
        <f t="shared" si="32"/>
        <v>894242.3993849901</v>
      </c>
      <c r="L35" s="35">
        <f t="shared" si="32"/>
        <v>302331.49706368492</v>
      </c>
      <c r="M35" s="35">
        <f t="shared" si="32"/>
        <v>85287.592396170367</v>
      </c>
      <c r="N35" s="35">
        <f t="shared" si="20"/>
        <v>117954.09762520085</v>
      </c>
      <c r="O35" s="35">
        <f t="shared" ref="O35" si="34">O24+O13</f>
        <v>189918.95328785997</v>
      </c>
      <c r="P35" s="35">
        <f t="shared" si="32"/>
        <v>23173.648070611594</v>
      </c>
      <c r="Q35" s="35">
        <f t="shared" si="32"/>
        <v>0</v>
      </c>
      <c r="R35" s="35">
        <f t="shared" si="32"/>
        <v>0</v>
      </c>
      <c r="S35" s="35">
        <f t="shared" si="32"/>
        <v>0</v>
      </c>
    </row>
    <row r="36" spans="1:21" ht="17.100000000000001" customHeight="1" x14ac:dyDescent="0.25">
      <c r="A36" s="14">
        <v>22</v>
      </c>
      <c r="B36" s="15" t="s">
        <v>30</v>
      </c>
      <c r="C36" s="35">
        <f t="shared" si="22"/>
        <v>43834439.127347708</v>
      </c>
      <c r="D36" s="35">
        <f t="shared" ref="D36:S36" si="35">D25+D14</f>
        <v>7115708.2969973106</v>
      </c>
      <c r="E36" s="35">
        <f t="shared" si="35"/>
        <v>36718730.830350399</v>
      </c>
      <c r="F36" s="35">
        <f t="shared" si="35"/>
        <v>0</v>
      </c>
      <c r="G36" s="35">
        <f t="shared" si="35"/>
        <v>13451478.637478296</v>
      </c>
      <c r="H36" s="35">
        <f t="shared" si="35"/>
        <v>0</v>
      </c>
      <c r="I36" s="35">
        <f t="shared" ref="I36:J36" si="36">I25+I14</f>
        <v>305395.02261488652</v>
      </c>
      <c r="J36" s="35">
        <f t="shared" si="36"/>
        <v>0</v>
      </c>
      <c r="K36" s="35">
        <f t="shared" si="35"/>
        <v>12229717.630441979</v>
      </c>
      <c r="L36" s="35">
        <f t="shared" si="35"/>
        <v>1409952.4849869045</v>
      </c>
      <c r="M36" s="35">
        <f t="shared" si="35"/>
        <v>3773055.1883889153</v>
      </c>
      <c r="N36" s="35">
        <f t="shared" si="20"/>
        <v>594716.22631480894</v>
      </c>
      <c r="O36" s="35">
        <f t="shared" ref="O36" si="37">O25+O14</f>
        <v>2491609.0139728864</v>
      </c>
      <c r="P36" s="35">
        <f t="shared" si="35"/>
        <v>2462495.1961517246</v>
      </c>
      <c r="Q36" s="35">
        <f t="shared" si="35"/>
        <v>0</v>
      </c>
      <c r="R36" s="35">
        <f t="shared" si="35"/>
        <v>311.43</v>
      </c>
      <c r="S36" s="35">
        <f t="shared" si="35"/>
        <v>0</v>
      </c>
    </row>
    <row r="37" spans="1:21" ht="17.100000000000001" customHeight="1" x14ac:dyDescent="0.25">
      <c r="A37" s="14">
        <v>23</v>
      </c>
      <c r="B37" s="15" t="s">
        <v>31</v>
      </c>
      <c r="C37" s="35">
        <f t="shared" si="22"/>
        <v>18402175.747120816</v>
      </c>
      <c r="D37" s="35">
        <f t="shared" ref="D37:S37" si="38">D26+D15</f>
        <v>1673290.26677406</v>
      </c>
      <c r="E37" s="35">
        <f t="shared" si="38"/>
        <v>16728885.480346756</v>
      </c>
      <c r="F37" s="35">
        <f t="shared" si="38"/>
        <v>-6.3948846218409017E-14</v>
      </c>
      <c r="G37" s="35">
        <f t="shared" si="38"/>
        <v>5301357.4234814141</v>
      </c>
      <c r="H37" s="35">
        <f t="shared" si="38"/>
        <v>0</v>
      </c>
      <c r="I37" s="35">
        <f t="shared" ref="I37:J37" si="39">I26+I15</f>
        <v>380018.15970139601</v>
      </c>
      <c r="J37" s="35">
        <f t="shared" si="39"/>
        <v>0</v>
      </c>
      <c r="K37" s="35">
        <f t="shared" si="38"/>
        <v>6134106.2432533521</v>
      </c>
      <c r="L37" s="35">
        <f t="shared" si="38"/>
        <v>1930083.1300648483</v>
      </c>
      <c r="M37" s="35">
        <f t="shared" si="38"/>
        <v>710025.83005266264</v>
      </c>
      <c r="N37" s="35">
        <f t="shared" si="20"/>
        <v>740034.87003031501</v>
      </c>
      <c r="O37" s="35">
        <f t="shared" ref="O37" si="40">O26+O15</f>
        <v>1271117.2706954407</v>
      </c>
      <c r="P37" s="35">
        <f t="shared" si="38"/>
        <v>262142.55306732573</v>
      </c>
      <c r="Q37" s="35">
        <f t="shared" si="38"/>
        <v>0</v>
      </c>
      <c r="R37" s="35">
        <f t="shared" si="38"/>
        <v>0</v>
      </c>
      <c r="S37" s="35">
        <f t="shared" si="38"/>
        <v>0</v>
      </c>
    </row>
    <row r="38" spans="1:21" s="1" customFormat="1" ht="17.100000000000001" customHeight="1" x14ac:dyDescent="0.25">
      <c r="A38" s="14">
        <v>24</v>
      </c>
      <c r="B38" s="16" t="s">
        <v>37</v>
      </c>
      <c r="C38" s="36">
        <f>SUM(C31:C37)</f>
        <v>159862619.29096392</v>
      </c>
      <c r="D38" s="36">
        <f>SUM(D31:D37)</f>
        <v>14406869.635973154</v>
      </c>
      <c r="E38" s="36">
        <f t="shared" ref="E38" si="41">SUM(E31:E37)</f>
        <v>145455749.65499073</v>
      </c>
      <c r="F38" s="36">
        <f t="shared" ref="F38" si="42">SUM(F31:F37)</f>
        <v>1028</v>
      </c>
      <c r="G38" s="36">
        <f t="shared" ref="G38" si="43">SUM(G31:G37)</f>
        <v>59735226.412997581</v>
      </c>
      <c r="H38" s="36">
        <f t="shared" ref="H38" si="44">SUM(H31:H37)</f>
        <v>0</v>
      </c>
      <c r="I38" s="36">
        <f t="shared" ref="I38:K38" si="45">SUM(I31:I37)</f>
        <v>2432164.5199172916</v>
      </c>
      <c r="J38" s="36">
        <f t="shared" si="45"/>
        <v>0</v>
      </c>
      <c r="K38" s="36">
        <f t="shared" si="45"/>
        <v>44123910.241221026</v>
      </c>
      <c r="L38" s="36">
        <f t="shared" ref="L38" si="46">SUM(L31:L37)</f>
        <v>10810563.513614736</v>
      </c>
      <c r="M38" s="36">
        <f t="shared" ref="M38:O38" si="47">SUM(M31:M37)</f>
        <v>9599103.4956440274</v>
      </c>
      <c r="N38" s="36">
        <f t="shared" ref="N38" si="48">SUM(N31:N37)</f>
        <v>4153138.0407739677</v>
      </c>
      <c r="O38" s="36">
        <f t="shared" si="47"/>
        <v>10242118.818221109</v>
      </c>
      <c r="P38" s="36">
        <f t="shared" ref="P38" si="49">SUM(P31:P37)</f>
        <v>4358185.1826010197</v>
      </c>
      <c r="Q38" s="36">
        <f t="shared" ref="Q38" si="50">SUM(Q31:Q37)</f>
        <v>0</v>
      </c>
      <c r="R38" s="36">
        <f t="shared" ref="R38" si="51">SUM(R31:R37)</f>
        <v>311.43</v>
      </c>
      <c r="S38" s="36">
        <f t="shared" ref="S38" si="52">SUM(S31:S37)</f>
        <v>0</v>
      </c>
    </row>
    <row r="39" spans="1:21" s="1" customFormat="1" ht="17.100000000000001" customHeight="1" x14ac:dyDescent="0.25">
      <c r="A39" s="14">
        <v>25</v>
      </c>
      <c r="B39" s="16" t="s">
        <v>38</v>
      </c>
      <c r="C39" s="36">
        <f>SUM(D39:E39)</f>
        <v>26811530.527308542</v>
      </c>
      <c r="D39" s="36">
        <v>3764945.2444123887</v>
      </c>
      <c r="E39" s="36">
        <f t="shared" ref="E39:E44" si="53">SUM(F39:S39)</f>
        <v>23046585.282896154</v>
      </c>
      <c r="F39" s="36">
        <v>0</v>
      </c>
      <c r="G39" s="36">
        <v>7224482.2155876141</v>
      </c>
      <c r="H39" s="36">
        <v>0</v>
      </c>
      <c r="I39" s="36">
        <v>1618494.3599999999</v>
      </c>
      <c r="J39" s="36">
        <v>0</v>
      </c>
      <c r="K39" s="36">
        <v>7801050.8500000006</v>
      </c>
      <c r="L39" s="36">
        <v>2933167.3067711089</v>
      </c>
      <c r="M39" s="36">
        <v>605522.76053742983</v>
      </c>
      <c r="N39" s="36">
        <v>1262588.4499999997</v>
      </c>
      <c r="O39" s="36">
        <v>1320588.3299999998</v>
      </c>
      <c r="P39" s="36">
        <v>280691.01</v>
      </c>
      <c r="Q39" s="36">
        <v>0</v>
      </c>
      <c r="R39" s="36">
        <v>0</v>
      </c>
      <c r="S39" s="36">
        <v>0</v>
      </c>
    </row>
    <row r="40" spans="1:21" ht="17.100000000000001" customHeight="1" x14ac:dyDescent="0.25">
      <c r="A40" s="14">
        <v>26</v>
      </c>
      <c r="B40" s="16" t="s">
        <v>39</v>
      </c>
      <c r="C40" s="35">
        <f>SUM(D40:E40)</f>
        <v>1780776946.76</v>
      </c>
      <c r="D40" s="35">
        <v>243888936.79999998</v>
      </c>
      <c r="E40" s="35">
        <f t="shared" si="53"/>
        <v>1536888009.96</v>
      </c>
      <c r="F40" s="35">
        <v>0</v>
      </c>
      <c r="G40" s="35">
        <v>474373963.74000007</v>
      </c>
      <c r="H40" s="35">
        <v>0</v>
      </c>
      <c r="I40" s="35">
        <v>38457367.020000003</v>
      </c>
      <c r="J40" s="35">
        <v>0</v>
      </c>
      <c r="K40" s="35">
        <v>567766292.48000002</v>
      </c>
      <c r="L40" s="35">
        <v>191954254.57999998</v>
      </c>
      <c r="M40" s="35">
        <v>54150217.170000002</v>
      </c>
      <c r="N40" s="35">
        <v>74890612.140000001</v>
      </c>
      <c r="O40" s="35">
        <v>120582048.05999997</v>
      </c>
      <c r="P40" s="35">
        <v>14713254.770000001</v>
      </c>
      <c r="Q40" s="35">
        <v>0</v>
      </c>
      <c r="R40" s="35">
        <v>0</v>
      </c>
      <c r="S40" s="35">
        <v>0</v>
      </c>
      <c r="T40" s="6"/>
      <c r="U40" s="6"/>
    </row>
    <row r="41" spans="1:21" ht="17.100000000000001" customHeight="1" x14ac:dyDescent="0.25">
      <c r="A41" s="14">
        <v>27</v>
      </c>
      <c r="B41" s="16" t="s">
        <v>40</v>
      </c>
      <c r="C41" s="35">
        <f t="shared" ref="C41:C44" si="54">SUM(D41:E41)</f>
        <v>1748378283.2900004</v>
      </c>
      <c r="D41" s="35">
        <v>248023664.60000002</v>
      </c>
      <c r="E41" s="35">
        <f t="shared" si="53"/>
        <v>1500354618.6900003</v>
      </c>
      <c r="F41" s="35">
        <v>0</v>
      </c>
      <c r="G41" s="35">
        <v>475216607.83999991</v>
      </c>
      <c r="H41" s="35">
        <v>0</v>
      </c>
      <c r="I41" s="35">
        <v>30676629.470000003</v>
      </c>
      <c r="J41" s="35">
        <v>0</v>
      </c>
      <c r="K41" s="35">
        <v>528311870.54000002</v>
      </c>
      <c r="L41" s="35">
        <v>199856586.56999996</v>
      </c>
      <c r="M41" s="35">
        <v>61511295.399999999</v>
      </c>
      <c r="N41" s="35">
        <v>82316476.870000005</v>
      </c>
      <c r="O41" s="35">
        <v>109333233.69999999</v>
      </c>
      <c r="P41" s="35">
        <v>13130628.879999999</v>
      </c>
      <c r="Q41" s="35">
        <v>0</v>
      </c>
      <c r="R41" s="35">
        <v>1289.4199999999998</v>
      </c>
      <c r="S41" s="35">
        <v>0</v>
      </c>
      <c r="T41" s="6"/>
      <c r="U41" s="6"/>
    </row>
    <row r="42" spans="1:21" ht="17.100000000000001" customHeight="1" x14ac:dyDescent="0.25">
      <c r="A42" s="14">
        <v>28</v>
      </c>
      <c r="B42" s="16" t="s">
        <v>41</v>
      </c>
      <c r="C42" s="35">
        <f t="shared" si="54"/>
        <v>47162205.630000018</v>
      </c>
      <c r="D42" s="35">
        <v>-7942.6916080002447</v>
      </c>
      <c r="E42" s="35">
        <f t="shared" si="53"/>
        <v>47170148.321608014</v>
      </c>
      <c r="F42" s="35">
        <v>59816.619505229173</v>
      </c>
      <c r="G42" s="35">
        <v>10795776.951628091</v>
      </c>
      <c r="H42" s="35">
        <v>495002.18829249882</v>
      </c>
      <c r="I42" s="35">
        <v>-873165.86417084944</v>
      </c>
      <c r="J42" s="35">
        <v>0</v>
      </c>
      <c r="K42" s="35">
        <v>27389450.619331315</v>
      </c>
      <c r="L42" s="35">
        <v>3133966.6696666996</v>
      </c>
      <c r="M42" s="35">
        <v>1066477.7560461084</v>
      </c>
      <c r="N42" s="35">
        <v>831641.81309979106</v>
      </c>
      <c r="O42" s="35">
        <v>4414804.92903479</v>
      </c>
      <c r="P42" s="35">
        <v>-114197.97283046847</v>
      </c>
      <c r="Q42" s="35">
        <v>-1755.5948042227524</v>
      </c>
      <c r="R42" s="35">
        <v>-27669.793190976608</v>
      </c>
      <c r="S42" s="35">
        <v>0</v>
      </c>
      <c r="T42" s="6"/>
      <c r="U42" s="6"/>
    </row>
    <row r="43" spans="1:21" ht="17.100000000000001" customHeight="1" x14ac:dyDescent="0.25">
      <c r="A43" s="14">
        <v>29</v>
      </c>
      <c r="B43" s="16" t="s">
        <v>42</v>
      </c>
      <c r="C43" s="35">
        <f t="shared" si="54"/>
        <v>0</v>
      </c>
      <c r="D43" s="35">
        <v>0</v>
      </c>
      <c r="E43" s="35">
        <f t="shared" si="53"/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6"/>
      <c r="U43" s="6"/>
    </row>
    <row r="44" spans="1:21" ht="17.100000000000001" customHeight="1" x14ac:dyDescent="0.25">
      <c r="A44" s="14">
        <v>30</v>
      </c>
      <c r="B44" s="16" t="s">
        <v>43</v>
      </c>
      <c r="C44" s="35">
        <f t="shared" si="54"/>
        <v>0</v>
      </c>
      <c r="D44" s="35">
        <v>0</v>
      </c>
      <c r="E44" s="35">
        <f t="shared" si="53"/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  <c r="P44" s="35">
        <v>0</v>
      </c>
      <c r="Q44" s="35">
        <v>0</v>
      </c>
      <c r="R44" s="35">
        <v>0</v>
      </c>
      <c r="S44" s="35">
        <v>0</v>
      </c>
      <c r="T44" s="6"/>
      <c r="U44" s="6"/>
    </row>
    <row r="45" spans="1:21" ht="17.100000000000001" customHeight="1" x14ac:dyDescent="0.25">
      <c r="A45" s="14">
        <v>31</v>
      </c>
      <c r="B45" s="16" t="s">
        <v>44</v>
      </c>
      <c r="C45" s="36">
        <f>SUM(C40,C42,C43)-SUM(C38,C39,C41,C44)</f>
        <v>-107113280.71827292</v>
      </c>
      <c r="D45" s="36">
        <f t="shared" ref="D45:S45" si="55">SUM(D40,D42,D43)-SUM(D38,D39,D41,D44)</f>
        <v>-22314485.371993601</v>
      </c>
      <c r="E45" s="36">
        <f t="shared" si="55"/>
        <v>-84798795.346279144</v>
      </c>
      <c r="F45" s="36">
        <f t="shared" si="55"/>
        <v>58788.619505229173</v>
      </c>
      <c r="G45" s="36">
        <f t="shared" si="55"/>
        <v>-57006575.776956975</v>
      </c>
      <c r="H45" s="36">
        <f t="shared" si="55"/>
        <v>495002.18829249882</v>
      </c>
      <c r="I45" s="36">
        <f t="shared" si="55"/>
        <v>2856912.8059118614</v>
      </c>
      <c r="J45" s="36">
        <f t="shared" si="55"/>
        <v>0</v>
      </c>
      <c r="K45" s="36">
        <f t="shared" si="55"/>
        <v>14918911.468110323</v>
      </c>
      <c r="L45" s="36">
        <f t="shared" si="55"/>
        <v>-18512096.140719116</v>
      </c>
      <c r="M45" s="36">
        <f t="shared" si="55"/>
        <v>-16499226.730135344</v>
      </c>
      <c r="N45" s="36">
        <f t="shared" si="55"/>
        <v>-12009949.407674178</v>
      </c>
      <c r="O45" s="36">
        <f t="shared" si="55"/>
        <v>4100912.1408136636</v>
      </c>
      <c r="P45" s="36">
        <f t="shared" si="55"/>
        <v>-3170448.2754314877</v>
      </c>
      <c r="Q45" s="36">
        <f t="shared" si="55"/>
        <v>-1755.5948042227524</v>
      </c>
      <c r="R45" s="36">
        <f t="shared" si="55"/>
        <v>-29270.643190976607</v>
      </c>
      <c r="S45" s="36">
        <f t="shared" si="55"/>
        <v>0</v>
      </c>
      <c r="T45" s="6"/>
      <c r="U45" s="6"/>
    </row>
    <row r="46" spans="1:21" ht="17.100000000000001" customHeight="1" x14ac:dyDescent="0.25">
      <c r="A46" t="s">
        <v>45</v>
      </c>
      <c r="C46" s="21"/>
    </row>
    <row r="47" spans="1:21" ht="17.100000000000001" customHeight="1" x14ac:dyDescent="0.25">
      <c r="A47" t="s">
        <v>46</v>
      </c>
    </row>
    <row r="48" spans="1:21" ht="17.100000000000001" customHeight="1" x14ac:dyDescent="0.25">
      <c r="A48" t="s">
        <v>47</v>
      </c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</row>
    <row r="49" spans="1:19" ht="17.100000000000001" hidden="1" customHeight="1" x14ac:dyDescent="0.25">
      <c r="A49" s="6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</row>
    <row r="50" spans="1:19" ht="17.100000000000001" hidden="1" customHeight="1" x14ac:dyDescent="0.25">
      <c r="A50" s="6"/>
    </row>
    <row r="51" spans="1:19" ht="17.100000000000001" hidden="1" customHeight="1" x14ac:dyDescent="0.25">
      <c r="A51" s="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O51" s="37"/>
      <c r="P51" s="37"/>
      <c r="Q51" s="37"/>
      <c r="R51" s="37"/>
      <c r="S51" s="37"/>
    </row>
    <row r="52" spans="1:19" ht="17.100000000000001" hidden="1" customHeight="1" x14ac:dyDescent="0.25">
      <c r="A52" s="6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O52" s="37"/>
      <c r="P52" s="37"/>
      <c r="Q52" s="37"/>
      <c r="R52" s="37"/>
      <c r="S52" s="37"/>
    </row>
    <row r="53" spans="1:19" ht="17.100000000000001" hidden="1" customHeight="1" x14ac:dyDescent="0.25">
      <c r="A53" s="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</row>
    <row r="54" spans="1:19" ht="17.100000000000001" hidden="1" customHeight="1" x14ac:dyDescent="0.25">
      <c r="A54" s="6"/>
    </row>
    <row r="55" spans="1:19" ht="17.100000000000001" hidden="1" customHeight="1" x14ac:dyDescent="0.25"/>
    <row r="56" spans="1:19" ht="17.100000000000001" hidden="1" customHeight="1" x14ac:dyDescent="0.25"/>
  </sheetData>
  <pageMargins left="0.45" right="0.45" top="0.75" bottom="0.75" header="0.3" footer="0.3"/>
  <pageSetup scale="40" fitToHeight="2" orientation="landscape" r:id="rId1"/>
  <rowBreaks count="1" manualBreakCount="1">
    <brk id="27" max="16383" man="1"/>
  </rowBreaks>
  <ignoredErrors>
    <ignoredError sqref="C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"/>
  <sheetViews>
    <sheetView workbookViewId="0">
      <selection activeCell="E32" sqref="E32"/>
    </sheetView>
  </sheetViews>
  <sheetFormatPr defaultRowHeight="15" x14ac:dyDescent="0.25"/>
  <sheetData>
    <row r="1" spans="1:9" x14ac:dyDescent="0.25">
      <c r="A1" t="s">
        <v>48</v>
      </c>
    </row>
    <row r="2" spans="1:9" x14ac:dyDescent="0.25">
      <c r="A2" s="38"/>
      <c r="B2" s="38"/>
      <c r="C2" s="38"/>
      <c r="D2" s="38"/>
      <c r="E2" s="38"/>
      <c r="F2" s="38"/>
      <c r="G2" s="38"/>
      <c r="H2" s="38"/>
      <c r="I2" s="38"/>
    </row>
    <row r="3" spans="1:9" x14ac:dyDescent="0.25">
      <c r="A3" s="38"/>
      <c r="B3" s="38"/>
      <c r="C3" s="38"/>
      <c r="D3" s="38"/>
      <c r="E3" s="38"/>
      <c r="F3" s="38"/>
      <c r="G3" s="38"/>
      <c r="H3" s="38"/>
      <c r="I3" s="38"/>
    </row>
    <row r="4" spans="1:9" x14ac:dyDescent="0.25">
      <c r="A4" s="38"/>
      <c r="B4" s="38"/>
      <c r="C4" s="38"/>
      <c r="D4" s="38"/>
      <c r="E4" s="38"/>
      <c r="F4" s="38"/>
      <c r="G4" s="38"/>
      <c r="H4" s="38"/>
      <c r="I4" s="38"/>
    </row>
    <row r="5" spans="1:9" x14ac:dyDescent="0.25">
      <c r="A5" s="38"/>
      <c r="B5" s="38"/>
      <c r="C5" s="38"/>
      <c r="D5" s="38"/>
      <c r="E5" s="38"/>
      <c r="F5" s="38"/>
      <c r="G5" s="38"/>
      <c r="H5" s="38"/>
      <c r="I5" s="38"/>
    </row>
    <row r="6" spans="1:9" x14ac:dyDescent="0.25">
      <c r="A6" s="38"/>
      <c r="B6" s="38"/>
      <c r="C6" s="38"/>
      <c r="D6" s="38"/>
      <c r="E6" s="38"/>
      <c r="F6" s="38"/>
      <c r="G6" s="38"/>
      <c r="H6" s="38"/>
      <c r="I6" s="38"/>
    </row>
    <row r="7" spans="1:9" x14ac:dyDescent="0.25">
      <c r="A7" s="38"/>
      <c r="B7" s="38"/>
      <c r="C7" s="38"/>
      <c r="D7" s="38"/>
      <c r="E7" s="38"/>
      <c r="F7" s="38"/>
      <c r="G7" s="38"/>
      <c r="H7" s="38"/>
      <c r="I7" s="38"/>
    </row>
    <row r="8" spans="1:9" x14ac:dyDescent="0.25">
      <c r="A8" s="38"/>
      <c r="B8" s="38"/>
      <c r="C8" s="38"/>
      <c r="D8" s="38"/>
      <c r="E8" s="38"/>
      <c r="F8" s="38"/>
      <c r="G8" s="38"/>
      <c r="H8" s="38"/>
      <c r="I8" s="38"/>
    </row>
    <row r="9" spans="1:9" x14ac:dyDescent="0.25">
      <c r="A9" s="38"/>
      <c r="B9" s="38"/>
      <c r="C9" s="38"/>
      <c r="D9" s="38"/>
      <c r="E9" s="38"/>
      <c r="F9" s="38"/>
      <c r="G9" s="38"/>
      <c r="H9" s="38"/>
      <c r="I9" s="38"/>
    </row>
    <row r="10" spans="1:9" x14ac:dyDescent="0.25">
      <c r="A10" s="38"/>
      <c r="B10" s="38"/>
      <c r="C10" s="38"/>
      <c r="D10" s="38"/>
      <c r="E10" s="38"/>
      <c r="F10" s="38"/>
      <c r="G10" s="38"/>
      <c r="H10" s="38"/>
      <c r="I10" s="38"/>
    </row>
    <row r="11" spans="1:9" x14ac:dyDescent="0.25">
      <c r="A11" s="38"/>
      <c r="B11" s="38"/>
      <c r="C11" s="38"/>
      <c r="D11" s="38"/>
      <c r="E11" s="38"/>
      <c r="F11" s="38"/>
      <c r="G11" s="38"/>
      <c r="H11" s="38"/>
      <c r="I11" s="38"/>
    </row>
    <row r="12" spans="1:9" x14ac:dyDescent="0.25">
      <c r="A12" s="38"/>
      <c r="B12" s="38"/>
      <c r="C12" s="38"/>
      <c r="D12" s="38"/>
      <c r="E12" s="38"/>
      <c r="F12" s="38"/>
      <c r="G12" s="38"/>
      <c r="H12" s="38"/>
      <c r="I12" s="38"/>
    </row>
    <row r="13" spans="1:9" x14ac:dyDescent="0.25">
      <c r="A13" s="38"/>
      <c r="B13" s="38"/>
      <c r="C13" s="38"/>
      <c r="D13" s="38"/>
      <c r="E13" s="38"/>
      <c r="F13" s="38"/>
      <c r="G13" s="38"/>
      <c r="H13" s="38"/>
      <c r="I13" s="38"/>
    </row>
    <row r="14" spans="1:9" x14ac:dyDescent="0.25">
      <c r="A14" s="38"/>
      <c r="B14" s="38"/>
      <c r="C14" s="38"/>
      <c r="D14" s="38"/>
      <c r="E14" s="38"/>
      <c r="F14" s="38"/>
      <c r="G14" s="38"/>
      <c r="H14" s="38"/>
      <c r="I14" s="38"/>
    </row>
    <row r="15" spans="1:9" x14ac:dyDescent="0.25">
      <c r="A15" s="38"/>
      <c r="B15" s="38"/>
      <c r="C15" s="38"/>
      <c r="D15" s="38"/>
      <c r="E15" s="38"/>
      <c r="F15" s="38"/>
      <c r="G15" s="38"/>
      <c r="H15" s="38"/>
      <c r="I15" s="38"/>
    </row>
    <row r="16" spans="1:9" x14ac:dyDescent="0.25">
      <c r="A16" s="38"/>
      <c r="B16" s="38"/>
      <c r="C16" s="38"/>
      <c r="D16" s="38"/>
      <c r="E16" s="38"/>
      <c r="F16" s="38"/>
      <c r="G16" s="38"/>
      <c r="H16" s="38"/>
      <c r="I16" s="38"/>
    </row>
  </sheetData>
  <mergeCells count="1">
    <mergeCell ref="A2:I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4"/>
  <sheetViews>
    <sheetView workbookViewId="0">
      <selection activeCell="A20" sqref="A20:XFD1048576"/>
    </sheetView>
  </sheetViews>
  <sheetFormatPr defaultColWidth="0" defaultRowHeight="15" zeroHeight="1" x14ac:dyDescent="0.25"/>
  <cols>
    <col min="1" max="1" width="114.5703125" customWidth="1"/>
    <col min="2" max="2" width="92" hidden="1" customWidth="1"/>
    <col min="3" max="19" width="0" hidden="1" customWidth="1"/>
    <col min="20" max="16384" width="9.140625" hidden="1"/>
  </cols>
  <sheetData>
    <row r="1" spans="1:19" ht="18.75" x14ac:dyDescent="0.3">
      <c r="A1" s="29" t="s">
        <v>49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19" ht="50.25" x14ac:dyDescent="0.3">
      <c r="A2" s="30" t="s">
        <v>50</v>
      </c>
      <c r="B2" s="26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ht="18.75" x14ac:dyDescent="0.3">
      <c r="A3" s="30"/>
      <c r="B3" s="26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19" ht="18.75" x14ac:dyDescent="0.3">
      <c r="A4" s="30" t="s">
        <v>51</v>
      </c>
      <c r="B4" s="27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4"/>
      <c r="O4" s="24"/>
      <c r="P4" s="24"/>
      <c r="Q4" s="24"/>
      <c r="R4" s="24"/>
      <c r="S4" s="24"/>
    </row>
    <row r="5" spans="1:19" ht="18.75" x14ac:dyDescent="0.3">
      <c r="A5" s="30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4"/>
      <c r="O5" s="24"/>
      <c r="P5" s="24"/>
      <c r="Q5" s="24"/>
      <c r="R5" s="24"/>
      <c r="S5" s="24"/>
    </row>
    <row r="6" spans="1:19" ht="33.75" x14ac:dyDescent="0.3">
      <c r="A6" s="30" t="s">
        <v>52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4"/>
      <c r="O6" s="24"/>
      <c r="P6" s="24"/>
      <c r="Q6" s="24"/>
      <c r="R6" s="24"/>
      <c r="S6" s="24"/>
    </row>
    <row r="7" spans="1:19" ht="18.75" x14ac:dyDescent="0.3">
      <c r="A7" s="30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4"/>
      <c r="O7" s="24"/>
      <c r="P7" s="24"/>
      <c r="Q7" s="24"/>
      <c r="R7" s="24"/>
      <c r="S7" s="24"/>
    </row>
    <row r="8" spans="1:19" ht="83.25" x14ac:dyDescent="0.3">
      <c r="A8" s="30" t="s">
        <v>53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4"/>
      <c r="O8" s="24"/>
      <c r="P8" s="24"/>
      <c r="Q8" s="24"/>
      <c r="R8" s="24"/>
      <c r="S8" s="24"/>
    </row>
    <row r="9" spans="1:19" ht="18.75" x14ac:dyDescent="0.3">
      <c r="A9" s="30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4"/>
      <c r="O9" s="24"/>
      <c r="P9" s="24"/>
      <c r="Q9" s="24"/>
      <c r="R9" s="24"/>
      <c r="S9" s="24"/>
    </row>
    <row r="10" spans="1:19" ht="18.75" x14ac:dyDescent="0.3">
      <c r="A10" s="30" t="s">
        <v>28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4"/>
      <c r="O10" s="24"/>
      <c r="P10" s="24"/>
      <c r="Q10" s="24"/>
      <c r="R10" s="24"/>
      <c r="S10" s="24"/>
    </row>
    <row r="11" spans="1:19" ht="18.75" x14ac:dyDescent="0.3">
      <c r="A11" s="30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4"/>
      <c r="O11" s="24"/>
      <c r="P11" s="24"/>
      <c r="Q11" s="24"/>
      <c r="R11" s="24"/>
      <c r="S11" s="24"/>
    </row>
    <row r="12" spans="1:19" ht="33.75" x14ac:dyDescent="0.3">
      <c r="A12" s="30" t="s">
        <v>54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4"/>
      <c r="O12" s="24"/>
      <c r="P12" s="24"/>
      <c r="Q12" s="24"/>
      <c r="R12" s="24"/>
      <c r="S12" s="24"/>
    </row>
    <row r="13" spans="1:19" ht="18.75" x14ac:dyDescent="0.3">
      <c r="A13" s="30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4"/>
      <c r="O13" s="24"/>
      <c r="P13" s="24"/>
      <c r="Q13" s="24"/>
      <c r="R13" s="24"/>
      <c r="S13" s="24"/>
    </row>
    <row r="14" spans="1:19" ht="18.75" x14ac:dyDescent="0.3">
      <c r="A14" s="30" t="s">
        <v>55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4"/>
      <c r="O14" s="24"/>
      <c r="P14" s="24"/>
      <c r="Q14" s="24"/>
      <c r="R14" s="24"/>
      <c r="S14" s="24"/>
    </row>
    <row r="15" spans="1:19" ht="18.75" x14ac:dyDescent="0.3">
      <c r="A15" s="30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4"/>
      <c r="O15" s="24"/>
      <c r="P15" s="24"/>
      <c r="Q15" s="24"/>
      <c r="R15" s="24"/>
      <c r="S15" s="24"/>
    </row>
    <row r="16" spans="1:19" ht="33.75" x14ac:dyDescent="0.3">
      <c r="A16" s="30" t="s">
        <v>56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4"/>
      <c r="O16" s="24"/>
      <c r="P16" s="24"/>
      <c r="Q16" s="24"/>
      <c r="R16" s="24"/>
      <c r="S16" s="24"/>
    </row>
    <row r="17" spans="1:19" ht="18.75" x14ac:dyDescent="0.3">
      <c r="A17" s="30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4"/>
      <c r="O17" s="24"/>
      <c r="P17" s="24"/>
      <c r="Q17" s="24"/>
      <c r="R17" s="24"/>
      <c r="S17" s="24"/>
    </row>
    <row r="18" spans="1:19" ht="18.75" x14ac:dyDescent="0.3">
      <c r="A18" s="30" t="s">
        <v>57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</row>
    <row r="19" spans="1:19" ht="18.75" x14ac:dyDescent="0.3">
      <c r="A19" s="30" t="s">
        <v>58</v>
      </c>
      <c r="B19" s="27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</row>
    <row r="20" spans="1:19" ht="18.75" hidden="1" x14ac:dyDescent="0.3">
      <c r="A20" s="28"/>
      <c r="B20" s="27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</row>
    <row r="21" spans="1:19" ht="18.75" hidden="1" x14ac:dyDescent="0.3"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</row>
    <row r="22" spans="1:19" ht="18.75" hidden="1" x14ac:dyDescent="0.3"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</row>
    <row r="23" spans="1:19" ht="18.75" hidden="1" x14ac:dyDescent="0.3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</row>
    <row r="24" spans="1:19" ht="18.75" hidden="1" x14ac:dyDescent="0.3"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</row>
  </sheetData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fb521ee7-45da-4dda-ac60-5b24a99c9761" origin="userSelected">
  <element uid="de1c51ba-24d4-477f-bd55-4bdb8278ef66" value=""/>
</sisl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posaltitle xmlns="197dce87-66b0-4d13-ab68-c175b121ab85" xsi:nil="true"/>
    <Subcategory xmlns="197dce87-66b0-4d13-ab68-c175b121ab85" xsi:nil="true"/>
    <lcf76f155ced4ddcb4097134ff3c332f xmlns="197dce87-66b0-4d13-ab68-c175b121ab85">
      <Terms xmlns="http://schemas.microsoft.com/office/infopath/2007/PartnerControls"/>
    </lcf76f155ced4ddcb4097134ff3c332f>
    <TopicorFocusArea xmlns="197dce87-66b0-4d13-ab68-c175b121ab85" xsi:nil="true"/>
    <PlanYear xmlns="197dce87-66b0-4d13-ab68-c175b121ab85">2025</PlanYear>
    <Category xmlns="197dce87-66b0-4d13-ab68-c175b121ab85" xsi:nil="true"/>
    <TaxCatchAll xmlns="d7a0ad8a-c71d-4ce7-94c7-383a5f46deff" xsi:nil="true"/>
    <Status xmlns="197dce87-66b0-4d13-ab68-c175b121ab85">Draft</Status>
    <AssignedTo xmlns="197dce87-66b0-4d13-ab68-c175b121ab85">
      <UserInfo>
        <DisplayName/>
        <AccountId xsi:nil="true"/>
        <AccountType/>
      </UserInfo>
    </AssignedTo>
    <DocTitle xmlns="197dce87-66b0-4d13-ab68-c175b121ab85">2024 Medica Health Plan Reallocation of Expenses and Investment Income 1a MCS (medica24supp1a.xlsx)</DocTitle>
    <_x0055_RL2 xmlns="197dce87-66b0-4d13-ab68-c175b121ab85">/facilities/insurance/managedcare/reports/financial/docs/2024/medica24supp1a.xlsx</_x0055_RL2>
    <Comments xmlns="197dce87-66b0-4d13-ab68-c175b121ab8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26" ma:contentTypeDescription="Create a new document." ma:contentTypeScope="" ma:versionID="b21929227d415617418fc6f7546aee4a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8bd803e11e45f031ec316af5f2903b50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  <xsd:element ref="ns2:AssignedTo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PlanYear" minOccurs="0"/>
                <xsd:element ref="ns2:Category" minOccurs="0"/>
                <xsd:element ref="ns2:Subcategory" minOccurs="0"/>
                <xsd:element ref="ns2:Proposaltitle" minOccurs="0"/>
                <xsd:element ref="ns2:TopicorFocusArea" minOccurs="0"/>
                <xsd:element ref="ns2:DocTitle" minOccurs="0"/>
                <xsd:element ref="ns2:_x0055_RL2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  <xsd:element name="AssignedTo" ma:index="19" nillable="true" ma:displayName="Assigned To" ma:format="Dropdown" ma:list="UserInfo" ma:SharePointGroup="0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lanYear" ma:index="24" nillable="true" ma:displayName="Plan Year" ma:default="2025" ma:format="Dropdown" ma:internalName="PlanYear">
      <xsd:simpleType>
        <xsd:restriction base="dms:Text">
          <xsd:maxLength value="255"/>
        </xsd:restriction>
      </xsd:simpleType>
    </xsd:element>
    <xsd:element name="Category" ma:index="25" nillable="true" ma:displayName="Category" ma:format="Dropdown" ma:internalName="Category">
      <xsd:simpleType>
        <xsd:restriction base="dms:Text">
          <xsd:maxLength value="200"/>
        </xsd:restriction>
      </xsd:simpleType>
    </xsd:element>
    <xsd:element name="Subcategory" ma:index="26" nillable="true" ma:displayName="Subcategory" ma:format="Dropdown" ma:internalName="Subcategory">
      <xsd:simpleType>
        <xsd:restriction base="dms:Text">
          <xsd:maxLength value="255"/>
        </xsd:restriction>
      </xsd:simpleType>
    </xsd:element>
    <xsd:element name="Proposaltitle" ma:index="27" nillable="true" ma:displayName="Document Type" ma:description="Focus area of documents" ma:format="Dropdown" ma:internalName="Proposaltitle">
      <xsd:simpleType>
        <xsd:restriction base="dms:Choice">
          <xsd:enumeration value="Project Documentation"/>
          <xsd:enumeration value="NSA Overviews"/>
          <xsd:enumeration value="Education and Webinars"/>
          <xsd:enumeration value="Presentation given by MDH"/>
          <xsd:enumeration value="NSA Data Collection"/>
          <xsd:enumeration value="Communications"/>
          <xsd:enumeration value="Guidance Documents"/>
          <xsd:enumeration value="Engagement campaign"/>
          <xsd:enumeration value="RSA Tools"/>
        </xsd:restriction>
      </xsd:simpleType>
    </xsd:element>
    <xsd:element name="TopicorFocusArea" ma:index="28" nillable="true" ma:displayName="Topic or Focus Area" ma:format="Dropdown" ma:internalName="TopicorFocus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inder and Forms Review"/>
                    <xsd:enumeration value="Complaints about Providers"/>
                    <xsd:enumeration value="Appeals"/>
                    <xsd:enumeration value="Good Faith Estimates"/>
                    <xsd:enumeration value="Other Provider Issues"/>
                    <xsd:enumeration value="Other Health Plan Issues"/>
                    <xsd:enumeration value="IDR arbitration"/>
                    <xsd:enumeration value="Provider impact"/>
                    <xsd:enumeration value="Consumer Impact"/>
                  </xsd:restriction>
                </xsd:simpleType>
              </xsd:element>
            </xsd:sequence>
          </xsd:extension>
        </xsd:complexContent>
      </xsd:complexType>
    </xsd:element>
    <xsd:element name="DocTitle" ma:index="29" nillable="true" ma:displayName="Doc Title" ma:description="Doc Properties entered as " ma:format="Dropdown" ma:internalName="DocTitle">
      <xsd:simpleType>
        <xsd:restriction base="dms:Text">
          <xsd:maxLength value="255"/>
        </xsd:restriction>
      </xsd:simpleType>
    </xsd:element>
    <xsd:element name="_x0055_RL2" ma:index="30" nillable="true" ma:displayName="URL/Alias" ma:description="Drupal URL " ma:format="Dropdown" ma:internalName="_x0055_RL2">
      <xsd:simpleType>
        <xsd:restriction base="dms:Text">
          <xsd:maxLength value="255"/>
        </xsd:restriction>
      </xsd:simpleType>
    </xsd:element>
    <xsd:element name="Comments" ma:index="31" nillable="true" ma:displayName="Comments " ma:format="Dropdown" ma:internalName="Comment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671c9ec-b9d1-4a9a-b322-116a96ad730f}" ma:internalName="TaxCatchAll" ma:showField="CatchAllData" ma:web="d7a0ad8a-c71d-4ce7-94c7-383a5f46de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6E7108-B417-4BD7-A18A-42ACF3DB5590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01A6EE25-0C14-4A9E-AC40-2C14239C1026}">
  <ds:schemaRefs>
    <ds:schemaRef ds:uri="http://schemas.microsoft.com/office/2006/metadata/properties"/>
    <ds:schemaRef ds:uri="http://www.w3.org/XML/1998/namespace"/>
    <ds:schemaRef ds:uri="197dce87-66b0-4d13-ab68-c175b121ab85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7a0ad8a-c71d-4ce7-94c7-383a5f46deff"/>
  </ds:schemaRefs>
</ds:datastoreItem>
</file>

<file path=customXml/itemProps3.xml><?xml version="1.0" encoding="utf-8"?>
<ds:datastoreItem xmlns:ds="http://schemas.openxmlformats.org/officeDocument/2006/customXml" ds:itemID="{AB064496-DEE6-42DE-93CC-3C90A24F426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A554092-B476-4A02-B6B7-A0BE54AEB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Exhibit</vt:lpstr>
      <vt:lpstr>Explanations</vt:lpstr>
      <vt:lpstr>Instructions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Medica Health Plan Reallocation of Expenses and Investment Income 1a</dc:title>
  <dc:subject/>
  <dc:creator>MDH MCS</dc:creator>
  <cp:keywords/>
  <dc:description/>
  <cp:revision/>
  <dcterms:created xsi:type="dcterms:W3CDTF">2012-01-17T23:30:56Z</dcterms:created>
  <dcterms:modified xsi:type="dcterms:W3CDTF">2025-06-24T20:35:40Z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afce744a-a510-42a2-840b-fa90a15ed1b7</vt:lpwstr>
  </property>
  <property fmtid="{D5CDD505-2E9C-101B-9397-08002B2CF9AE}" pid="3" name="bjSaver">
    <vt:lpwstr>Ym1T4J0HG3PXiRWuqZupS5JST0NeoWGY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policy="fb521ee7-45da-4dda-ac60-5b24a99c9761" origin="userSelected" xmlns="http://www.boldonj</vt:lpwstr>
  </property>
  <property fmtid="{D5CDD505-2E9C-101B-9397-08002B2CF9AE}" pid="5" name="bjDocumentLabelXML-0">
    <vt:lpwstr>ames.com/2008/01/sie/internal/label"&gt;&lt;element uid="de1c51ba-24d4-477f-bd55-4bdb8278ef66" value="" /&gt;&lt;/sisl&gt;</vt:lpwstr>
  </property>
  <property fmtid="{D5CDD505-2E9C-101B-9397-08002B2CF9AE}" pid="6" name="bjDocumentSecurityLabel">
    <vt:lpwstr>Internal</vt:lpwstr>
  </property>
  <property fmtid="{D5CDD505-2E9C-101B-9397-08002B2CF9AE}" pid="7" name="bjClsUserRVM">
    <vt:lpwstr>[]</vt:lpwstr>
  </property>
  <property fmtid="{D5CDD505-2E9C-101B-9397-08002B2CF9AE}" pid="8" name="{A44787D4-0540-4523-9961-78E4036D8C6D}">
    <vt:lpwstr>{03D5CA9F-7C3F-4A85-B724-B221CE1C08D6}</vt:lpwstr>
  </property>
  <property fmtid="{D5CDD505-2E9C-101B-9397-08002B2CF9AE}" pid="9" name="MSIP_Label_8312b45f-45b4-4669-b053-96c01a793551_Enabled">
    <vt:lpwstr>true</vt:lpwstr>
  </property>
  <property fmtid="{D5CDD505-2E9C-101B-9397-08002B2CF9AE}" pid="10" name="MSIP_Label_8312b45f-45b4-4669-b053-96c01a793551_SetDate">
    <vt:lpwstr>2024-02-20T20:26:05Z</vt:lpwstr>
  </property>
  <property fmtid="{D5CDD505-2E9C-101B-9397-08002B2CF9AE}" pid="11" name="MSIP_Label_8312b45f-45b4-4669-b053-96c01a793551_Method">
    <vt:lpwstr>Privileged</vt:lpwstr>
  </property>
  <property fmtid="{D5CDD505-2E9C-101B-9397-08002B2CF9AE}" pid="12" name="MSIP_Label_8312b45f-45b4-4669-b053-96c01a793551_Name">
    <vt:lpwstr>Confidential</vt:lpwstr>
  </property>
  <property fmtid="{D5CDD505-2E9C-101B-9397-08002B2CF9AE}" pid="13" name="MSIP_Label_8312b45f-45b4-4669-b053-96c01a793551_SiteId">
    <vt:lpwstr>85be13ae-2071-4695-979a-90106d10b6fc</vt:lpwstr>
  </property>
  <property fmtid="{D5CDD505-2E9C-101B-9397-08002B2CF9AE}" pid="14" name="MSIP_Label_8312b45f-45b4-4669-b053-96c01a793551_ActionId">
    <vt:lpwstr>c8dab6c5-d240-420d-9046-14e37782eebd</vt:lpwstr>
  </property>
  <property fmtid="{D5CDD505-2E9C-101B-9397-08002B2CF9AE}" pid="15" name="MSIP_Label_8312b45f-45b4-4669-b053-96c01a793551_ContentBits">
    <vt:lpwstr>0</vt:lpwstr>
  </property>
  <property fmtid="{D5CDD505-2E9C-101B-9397-08002B2CF9AE}" pid="16" name="ContentTypeId">
    <vt:lpwstr>0x0101004A723ADC01041943B51344A809069549</vt:lpwstr>
  </property>
  <property fmtid="{D5CDD505-2E9C-101B-9397-08002B2CF9AE}" pid="17" name="MediaServiceImageTags">
    <vt:lpwstr/>
  </property>
  <property fmtid="{D5CDD505-2E9C-101B-9397-08002B2CF9AE}" pid="18" name="URL">
    <vt:lpwstr>, </vt:lpwstr>
  </property>
</Properties>
</file>